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0" yWindow="560" windowWidth="25040" windowHeight="15500" tabRatio="570" activeTab="0"/>
  </bookViews>
  <sheets>
    <sheet name="Summary" sheetId="1" r:id="rId1"/>
    <sheet name="Std deviation" sheetId="2" r:id="rId2"/>
    <sheet name="All time contracts tried sheet" sheetId="3" r:id="rId3"/>
  </sheets>
  <definedNames/>
  <calcPr fullCalcOnLoad="1"/>
</workbook>
</file>

<file path=xl/sharedStrings.xml><?xml version="1.0" encoding="utf-8"?>
<sst xmlns="http://schemas.openxmlformats.org/spreadsheetml/2006/main" count="172" uniqueCount="128">
  <si>
    <t>D+N</t>
  </si>
  <si>
    <t>K+P</t>
  </si>
  <si>
    <t>D+K</t>
  </si>
  <si>
    <t>N+P</t>
  </si>
  <si>
    <t>D+P</t>
  </si>
  <si>
    <t>K+N</t>
  </si>
  <si>
    <t>D</t>
  </si>
  <si>
    <t>N</t>
  </si>
  <si>
    <t>K</t>
  </si>
  <si>
    <t>P</t>
  </si>
  <si>
    <t>Clapham'00</t>
  </si>
  <si>
    <t>Anglesey'03</t>
  </si>
  <si>
    <t>Muwell Hill'03</t>
  </si>
  <si>
    <t>Amsterdam'03</t>
  </si>
  <si>
    <t>Clapham'02</t>
  </si>
  <si>
    <t>Anglesey'02</t>
  </si>
  <si>
    <t>Anglesey'01</t>
  </si>
  <si>
    <t>Amsterdam'01</t>
  </si>
  <si>
    <t>Muwell Hill'01</t>
  </si>
  <si>
    <t>Summary scores</t>
  </si>
  <si>
    <t>Grand totals</t>
  </si>
  <si>
    <t>Clapham'04</t>
  </si>
  <si>
    <t>Amsterdam'04</t>
  </si>
  <si>
    <t>Muwell '05</t>
  </si>
  <si>
    <t>Formby'05</t>
  </si>
  <si>
    <t>3NT</t>
  </si>
  <si>
    <t>1NT</t>
  </si>
  <si>
    <t>4S</t>
  </si>
  <si>
    <t>4H</t>
  </si>
  <si>
    <t>2S</t>
  </si>
  <si>
    <t>3H</t>
  </si>
  <si>
    <t>2H</t>
  </si>
  <si>
    <t>2NT</t>
  </si>
  <si>
    <t>3S</t>
  </si>
  <si>
    <t>3C</t>
  </si>
  <si>
    <t>3D</t>
  </si>
  <si>
    <t>2D</t>
  </si>
  <si>
    <t>6S</t>
  </si>
  <si>
    <t>6H</t>
  </si>
  <si>
    <t>2C</t>
  </si>
  <si>
    <t>1S</t>
  </si>
  <si>
    <t>5D</t>
  </si>
  <si>
    <t>4D</t>
  </si>
  <si>
    <t>3H *</t>
  </si>
  <si>
    <t>3C *</t>
  </si>
  <si>
    <t>4S *</t>
  </si>
  <si>
    <t>2S *</t>
  </si>
  <si>
    <t>6NT</t>
  </si>
  <si>
    <t>6C</t>
  </si>
  <si>
    <t>4C</t>
  </si>
  <si>
    <t>6C **</t>
  </si>
  <si>
    <t>5H</t>
  </si>
  <si>
    <t>1C</t>
  </si>
  <si>
    <t>5C</t>
  </si>
  <si>
    <t>5D *</t>
  </si>
  <si>
    <t>6H *</t>
  </si>
  <si>
    <t>5H *</t>
  </si>
  <si>
    <t>5S</t>
  </si>
  <si>
    <t>3D *</t>
  </si>
  <si>
    <t>4D *</t>
  </si>
  <si>
    <t>2C *</t>
  </si>
  <si>
    <t>3S *</t>
  </si>
  <si>
    <t>5C *</t>
  </si>
  <si>
    <t>1H</t>
  </si>
  <si>
    <t>7C</t>
  </si>
  <si>
    <t>4H *</t>
  </si>
  <si>
    <t>6D *</t>
  </si>
  <si>
    <t>2D *</t>
  </si>
  <si>
    <t>3NT *</t>
  </si>
  <si>
    <t>2H *</t>
  </si>
  <si>
    <t>6D</t>
  </si>
  <si>
    <t>7H</t>
  </si>
  <si>
    <t>3NT **</t>
  </si>
  <si>
    <t>1D</t>
  </si>
  <si>
    <t>4C *</t>
  </si>
  <si>
    <t>6C *</t>
  </si>
  <si>
    <t>4NT</t>
  </si>
  <si>
    <t>7S</t>
  </si>
  <si>
    <t>1NT *</t>
  </si>
  <si>
    <t>5S *</t>
  </si>
  <si>
    <t>1S *</t>
  </si>
  <si>
    <t>6S *</t>
  </si>
  <si>
    <t>0=bid but never made</t>
  </si>
  <si>
    <t>Includes everything up to and including Formby '05</t>
  </si>
  <si>
    <t>Clapham'05</t>
  </si>
  <si>
    <t>1D*</t>
  </si>
  <si>
    <t>Amsterdam'06</t>
  </si>
  <si>
    <t>Muwell'06</t>
  </si>
  <si>
    <t>1H*</t>
  </si>
  <si>
    <t>7D</t>
  </si>
  <si>
    <t>Formby'07</t>
  </si>
  <si>
    <t>All time contract records (which ones have we played and have they ever been made: 0=not)</t>
  </si>
  <si>
    <t>2C **</t>
  </si>
  <si>
    <t>Clapham'07</t>
  </si>
  <si>
    <t>Rubbers</t>
  </si>
  <si>
    <t>Muwell '08</t>
  </si>
  <si>
    <t>Formby '09</t>
  </si>
  <si>
    <t>Clapham '09</t>
  </si>
  <si>
    <t>set-one</t>
  </si>
  <si>
    <t>set-two</t>
  </si>
  <si>
    <t>set-three</t>
  </si>
  <si>
    <t>set-four</t>
  </si>
  <si>
    <t>set-five</t>
  </si>
  <si>
    <t>set-six</t>
  </si>
  <si>
    <t>set-seven</t>
  </si>
  <si>
    <t>grand</t>
  </si>
  <si>
    <t>parent</t>
  </si>
  <si>
    <t>Geneva '08</t>
  </si>
  <si>
    <t>Geneva '10</t>
  </si>
  <si>
    <t>Muwell '11</t>
  </si>
  <si>
    <t>N+K</t>
  </si>
  <si>
    <t>Formby '11</t>
  </si>
  <si>
    <t>set-eight</t>
  </si>
  <si>
    <t>Clapham '13</t>
  </si>
  <si>
    <t>Haarlem'14</t>
  </si>
  <si>
    <t>7NT</t>
  </si>
  <si>
    <t>Muwell'14</t>
  </si>
  <si>
    <t>Formby'15</t>
  </si>
  <si>
    <t>set-nine</t>
  </si>
  <si>
    <t>5NT</t>
  </si>
  <si>
    <t>Clapham'16</t>
  </si>
  <si>
    <t>Mean points per rubber</t>
  </si>
  <si>
    <t>Standard deviation</t>
  </si>
  <si>
    <t>Wins</t>
  </si>
  <si>
    <t>Haarlem '16</t>
  </si>
  <si>
    <t>set-ten</t>
  </si>
  <si>
    <t>Muwell '17</t>
  </si>
  <si>
    <t>Formby '18</t>
  </si>
</sst>
</file>

<file path=xl/styles.xml><?xml version="1.0" encoding="utf-8"?>
<styleSheet xmlns="http://schemas.openxmlformats.org/spreadsheetml/2006/main">
  <numFmts count="34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0.0000"/>
    <numFmt numFmtId="185" formatCode="0.000"/>
    <numFmt numFmtId="186" formatCode="0.0"/>
    <numFmt numFmtId="187" formatCode="0.0000000"/>
    <numFmt numFmtId="188" formatCode="0.000000"/>
    <numFmt numFmtId="189" formatCode="0.00000"/>
  </numFmts>
  <fonts count="3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 horizontal="right"/>
    </xf>
    <xf numFmtId="0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R40"/>
  <sheetViews>
    <sheetView tabSelected="1" workbookViewId="0" topLeftCell="A1">
      <selection activeCell="R44" sqref="R44"/>
    </sheetView>
  </sheetViews>
  <sheetFormatPr defaultColWidth="8.8515625" defaultRowHeight="12.75"/>
  <cols>
    <col min="1" max="1" width="9.140625" style="1" customWidth="1"/>
    <col min="2" max="2" width="15.421875" style="5" customWidth="1"/>
    <col min="3" max="14" width="9.140625" style="5" customWidth="1"/>
    <col min="15" max="16" width="8.8515625" style="0" customWidth="1"/>
    <col min="17" max="17" width="9.421875" style="0" customWidth="1"/>
  </cols>
  <sheetData>
    <row r="2" spans="1:14" s="3" customFormat="1" ht="12">
      <c r="A2" s="2" t="s">
        <v>19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4" spans="2:18" s="4" customFormat="1" ht="12">
      <c r="B4" s="5"/>
      <c r="C4" s="7" t="s">
        <v>94</v>
      </c>
      <c r="D4" s="7" t="s">
        <v>0</v>
      </c>
      <c r="E4" s="7" t="s">
        <v>1</v>
      </c>
      <c r="F4" s="7" t="s">
        <v>2</v>
      </c>
      <c r="G4" s="7" t="s">
        <v>3</v>
      </c>
      <c r="H4" s="7" t="s">
        <v>4</v>
      </c>
      <c r="I4" s="7" t="s">
        <v>110</v>
      </c>
      <c r="J4" s="7"/>
      <c r="K4" s="7" t="s">
        <v>6</v>
      </c>
      <c r="L4" s="7" t="s">
        <v>7</v>
      </c>
      <c r="M4" s="7" t="s">
        <v>8</v>
      </c>
      <c r="N4" s="7" t="s">
        <v>9</v>
      </c>
      <c r="Q4" s="7" t="s">
        <v>106</v>
      </c>
      <c r="R4"/>
    </row>
    <row r="6" spans="2:18" ht="12">
      <c r="B6" s="5" t="s">
        <v>10</v>
      </c>
      <c r="C6" s="5">
        <v>21</v>
      </c>
      <c r="D6" s="5">
        <v>26</v>
      </c>
      <c r="E6" s="5">
        <v>-26</v>
      </c>
      <c r="F6" s="5">
        <v>37</v>
      </c>
      <c r="G6" s="5">
        <v>-37</v>
      </c>
      <c r="H6" s="5">
        <v>9</v>
      </c>
      <c r="I6" s="5">
        <v>-9</v>
      </c>
      <c r="K6" s="5">
        <f>D6+F6+H6</f>
        <v>72</v>
      </c>
      <c r="L6" s="5">
        <f>D6+G6+I6</f>
        <v>-20</v>
      </c>
      <c r="M6" s="5">
        <f>E6+F6+I6</f>
        <v>2</v>
      </c>
      <c r="N6" s="5">
        <f>E6+G6+H6</f>
        <v>-54</v>
      </c>
      <c r="Q6" t="s">
        <v>98</v>
      </c>
      <c r="R6" t="str">
        <f aca="true" t="shared" si="0" ref="R6:R35">"&lt;tr class=""child-"&amp;Q6&amp;"""&gt;&lt;td&gt;"&amp;B6&amp;"&lt;/td&gt;&lt;td&gt;"&amp;C6&amp;"&lt;/td&gt;&lt;td&gt;"&amp;D6&amp;"&lt;/td&gt;&lt;td&gt;"&amp;E6&amp;"&lt;/td&gt;&lt;td&gt;"&amp;F6&amp;"&lt;/td&gt;&lt;td&gt;"&amp;G6&amp;"&lt;/td&gt;&lt;td&gt;"&amp;H6&amp;"&lt;/td&gt;&lt;td&gt;"&amp;I6&amp;"&lt;/td&gt;&lt;td&gt;&lt;/td&gt;&lt;td&gt;"&amp;K6&amp;"&lt;/td&gt;&lt;td&gt;"&amp;L6&amp;"&lt;/td&gt;&lt;td&gt;"&amp;M6&amp;"&lt;/td&gt;&lt;td&gt;"&amp;N6&amp;"&lt;/td&gt;&lt;/tr&gt;"</f>
        <v>&lt;tr class="child-set-one"&gt;&lt;td&gt;Clapham'00&lt;/td&gt;&lt;td&gt;21&lt;/td&gt;&lt;td&gt;26&lt;/td&gt;&lt;td&gt;-26&lt;/td&gt;&lt;td&gt;37&lt;/td&gt;&lt;td&gt;-37&lt;/td&gt;&lt;td&gt;9&lt;/td&gt;&lt;td&gt;-9&lt;/td&gt;&lt;td&gt;&lt;/td&gt;&lt;td&gt;72&lt;/td&gt;&lt;td&gt;-20&lt;/td&gt;&lt;td&gt;2&lt;/td&gt;&lt;td&gt;-54&lt;/td&gt;&lt;/tr&gt;</v>
      </c>
    </row>
    <row r="7" spans="2:18" ht="12">
      <c r="B7" s="5" t="s">
        <v>16</v>
      </c>
      <c r="C7" s="5">
        <v>21</v>
      </c>
      <c r="D7" s="5">
        <v>1</v>
      </c>
      <c r="E7" s="5">
        <v>-1</v>
      </c>
      <c r="F7" s="5">
        <v>18</v>
      </c>
      <c r="G7" s="5">
        <v>-18</v>
      </c>
      <c r="H7" s="5">
        <v>-25</v>
      </c>
      <c r="I7" s="5">
        <v>25</v>
      </c>
      <c r="K7" s="5">
        <f>D7+F7+H7</f>
        <v>-6</v>
      </c>
      <c r="L7" s="5">
        <f>D7+G7+I7</f>
        <v>8</v>
      </c>
      <c r="M7" s="5">
        <f>E7+F7+I7</f>
        <v>42</v>
      </c>
      <c r="N7" s="5">
        <f>E7+G7+H7</f>
        <v>-44</v>
      </c>
      <c r="Q7" t="s">
        <v>98</v>
      </c>
      <c r="R7" t="str">
        <f t="shared" si="0"/>
        <v>&lt;tr class="child-set-one"&gt;&lt;td&gt;Anglesey'01&lt;/td&gt;&lt;td&gt;21&lt;/td&gt;&lt;td&gt;1&lt;/td&gt;&lt;td&gt;-1&lt;/td&gt;&lt;td&gt;18&lt;/td&gt;&lt;td&gt;-18&lt;/td&gt;&lt;td&gt;-25&lt;/td&gt;&lt;td&gt;25&lt;/td&gt;&lt;td&gt;&lt;/td&gt;&lt;td&gt;-6&lt;/td&gt;&lt;td&gt;8&lt;/td&gt;&lt;td&gt;42&lt;/td&gt;&lt;td&gt;-44&lt;/td&gt;&lt;/tr&gt;</v>
      </c>
    </row>
    <row r="8" spans="2:18" ht="12">
      <c r="B8" s="5" t="s">
        <v>17</v>
      </c>
      <c r="C8" s="5">
        <v>21</v>
      </c>
      <c r="D8" s="5">
        <v>17</v>
      </c>
      <c r="E8" s="5">
        <v>-17</v>
      </c>
      <c r="F8" s="5">
        <v>-33</v>
      </c>
      <c r="G8" s="5">
        <v>33</v>
      </c>
      <c r="H8" s="5">
        <v>38</v>
      </c>
      <c r="I8" s="5">
        <v>-38</v>
      </c>
      <c r="K8" s="5">
        <f>D8+F8+H8</f>
        <v>22</v>
      </c>
      <c r="L8" s="5">
        <f>D8+G8+I8</f>
        <v>12</v>
      </c>
      <c r="M8" s="5">
        <f>E8+F8+I8</f>
        <v>-88</v>
      </c>
      <c r="N8" s="5">
        <f>E8+G8+H8</f>
        <v>54</v>
      </c>
      <c r="Q8" t="s">
        <v>98</v>
      </c>
      <c r="R8" t="str">
        <f t="shared" si="0"/>
        <v>&lt;tr class="child-set-one"&gt;&lt;td&gt;Amsterdam'01&lt;/td&gt;&lt;td&gt;21&lt;/td&gt;&lt;td&gt;17&lt;/td&gt;&lt;td&gt;-17&lt;/td&gt;&lt;td&gt;-33&lt;/td&gt;&lt;td&gt;33&lt;/td&gt;&lt;td&gt;38&lt;/td&gt;&lt;td&gt;-38&lt;/td&gt;&lt;td&gt;&lt;/td&gt;&lt;td&gt;22&lt;/td&gt;&lt;td&gt;12&lt;/td&gt;&lt;td&gt;-88&lt;/td&gt;&lt;td&gt;54&lt;/td&gt;&lt;/tr&gt;</v>
      </c>
    </row>
    <row r="9" spans="2:18" ht="12">
      <c r="B9" s="5" t="s">
        <v>18</v>
      </c>
      <c r="C9" s="5">
        <v>27</v>
      </c>
      <c r="D9" s="5">
        <v>11</v>
      </c>
      <c r="E9" s="5">
        <v>-11</v>
      </c>
      <c r="F9" s="5">
        <v>-6</v>
      </c>
      <c r="G9" s="5">
        <v>6</v>
      </c>
      <c r="H9" s="5">
        <v>47</v>
      </c>
      <c r="I9" s="5">
        <v>-47</v>
      </c>
      <c r="K9" s="5">
        <f>D9+F9+H9</f>
        <v>52</v>
      </c>
      <c r="L9" s="5">
        <f>D9+G9+I9</f>
        <v>-30</v>
      </c>
      <c r="M9" s="5">
        <f>E9+F9+I9</f>
        <v>-64</v>
      </c>
      <c r="N9" s="5">
        <f>E9+G9+H9</f>
        <v>42</v>
      </c>
      <c r="Q9" t="s">
        <v>98</v>
      </c>
      <c r="R9" t="str">
        <f t="shared" si="0"/>
        <v>&lt;tr class="child-set-one"&gt;&lt;td&gt;Muwell Hill'01&lt;/td&gt;&lt;td&gt;27&lt;/td&gt;&lt;td&gt;11&lt;/td&gt;&lt;td&gt;-11&lt;/td&gt;&lt;td&gt;-6&lt;/td&gt;&lt;td&gt;6&lt;/td&gt;&lt;td&gt;47&lt;/td&gt;&lt;td&gt;-47&lt;/td&gt;&lt;td&gt;&lt;/td&gt;&lt;td&gt;52&lt;/td&gt;&lt;td&gt;-30&lt;/td&gt;&lt;td&gt;-64&lt;/td&gt;&lt;td&gt;42&lt;/td&gt;&lt;/tr&gt;</v>
      </c>
    </row>
    <row r="10" spans="2:18" ht="12">
      <c r="B10" s="5" t="s">
        <v>15</v>
      </c>
      <c r="C10" s="5">
        <v>27</v>
      </c>
      <c r="D10" s="5">
        <v>28</v>
      </c>
      <c r="E10" s="5">
        <v>-28</v>
      </c>
      <c r="F10" s="5">
        <v>26</v>
      </c>
      <c r="G10" s="5">
        <v>-26</v>
      </c>
      <c r="H10" s="5">
        <v>17</v>
      </c>
      <c r="I10" s="5">
        <v>-17</v>
      </c>
      <c r="K10" s="5">
        <f aca="true" t="shared" si="1" ref="K10:K29">D10+F10+H10</f>
        <v>71</v>
      </c>
      <c r="L10" s="5">
        <f aca="true" t="shared" si="2" ref="L10:L29">D10+G10+I10</f>
        <v>-15</v>
      </c>
      <c r="M10" s="5">
        <f aca="true" t="shared" si="3" ref="M10:M29">E10+F10+I10</f>
        <v>-19</v>
      </c>
      <c r="N10" s="5">
        <f aca="true" t="shared" si="4" ref="N10:N29">E10+G10+H10</f>
        <v>-37</v>
      </c>
      <c r="Q10" t="s">
        <v>99</v>
      </c>
      <c r="R10" t="str">
        <f t="shared" si="0"/>
        <v>&lt;tr class="child-set-two"&gt;&lt;td&gt;Anglesey'02&lt;/td&gt;&lt;td&gt;27&lt;/td&gt;&lt;td&gt;28&lt;/td&gt;&lt;td&gt;-28&lt;/td&gt;&lt;td&gt;26&lt;/td&gt;&lt;td&gt;-26&lt;/td&gt;&lt;td&gt;17&lt;/td&gt;&lt;td&gt;-17&lt;/td&gt;&lt;td&gt;&lt;/td&gt;&lt;td&gt;71&lt;/td&gt;&lt;td&gt;-15&lt;/td&gt;&lt;td&gt;-19&lt;/td&gt;&lt;td&gt;-37&lt;/td&gt;&lt;/tr&gt;</v>
      </c>
    </row>
    <row r="11" spans="2:18" ht="12">
      <c r="B11" s="5" t="s">
        <v>14</v>
      </c>
      <c r="C11" s="5">
        <v>30</v>
      </c>
      <c r="D11" s="5">
        <v>1</v>
      </c>
      <c r="E11" s="5">
        <v>-1</v>
      </c>
      <c r="F11" s="5">
        <v>23</v>
      </c>
      <c r="G11" s="5">
        <v>-23</v>
      </c>
      <c r="H11" s="5">
        <v>21</v>
      </c>
      <c r="I11" s="5">
        <v>-21</v>
      </c>
      <c r="K11" s="5">
        <f t="shared" si="1"/>
        <v>45</v>
      </c>
      <c r="L11" s="5">
        <f t="shared" si="2"/>
        <v>-43</v>
      </c>
      <c r="M11" s="5">
        <f t="shared" si="3"/>
        <v>1</v>
      </c>
      <c r="N11" s="5">
        <f t="shared" si="4"/>
        <v>-3</v>
      </c>
      <c r="Q11" t="s">
        <v>99</v>
      </c>
      <c r="R11" t="str">
        <f t="shared" si="0"/>
        <v>&lt;tr class="child-set-two"&gt;&lt;td&gt;Clapham'02&lt;/td&gt;&lt;td&gt;30&lt;/td&gt;&lt;td&gt;1&lt;/td&gt;&lt;td&gt;-1&lt;/td&gt;&lt;td&gt;23&lt;/td&gt;&lt;td&gt;-23&lt;/td&gt;&lt;td&gt;21&lt;/td&gt;&lt;td&gt;-21&lt;/td&gt;&lt;td&gt;&lt;/td&gt;&lt;td&gt;45&lt;/td&gt;&lt;td&gt;-43&lt;/td&gt;&lt;td&gt;1&lt;/td&gt;&lt;td&gt;-3&lt;/td&gt;&lt;/tr&gt;</v>
      </c>
    </row>
    <row r="12" spans="2:18" ht="12">
      <c r="B12" s="5" t="s">
        <v>13</v>
      </c>
      <c r="C12" s="5">
        <v>45</v>
      </c>
      <c r="D12" s="5">
        <v>13</v>
      </c>
      <c r="E12" s="5">
        <v>-13</v>
      </c>
      <c r="F12" s="5">
        <v>6</v>
      </c>
      <c r="G12" s="5">
        <v>-6</v>
      </c>
      <c r="H12" s="5">
        <v>13</v>
      </c>
      <c r="I12" s="5">
        <v>-13</v>
      </c>
      <c r="K12" s="5">
        <f t="shared" si="1"/>
        <v>32</v>
      </c>
      <c r="L12" s="5">
        <f t="shared" si="2"/>
        <v>-6</v>
      </c>
      <c r="M12" s="5">
        <f t="shared" si="3"/>
        <v>-20</v>
      </c>
      <c r="N12" s="5">
        <f t="shared" si="4"/>
        <v>-6</v>
      </c>
      <c r="Q12" t="s">
        <v>99</v>
      </c>
      <c r="R12" t="str">
        <f t="shared" si="0"/>
        <v>&lt;tr class="child-set-two"&gt;&lt;td&gt;Amsterdam'03&lt;/td&gt;&lt;td&gt;45&lt;/td&gt;&lt;td&gt;13&lt;/td&gt;&lt;td&gt;-13&lt;/td&gt;&lt;td&gt;6&lt;/td&gt;&lt;td&gt;-6&lt;/td&gt;&lt;td&gt;13&lt;/td&gt;&lt;td&gt;-13&lt;/td&gt;&lt;td&gt;&lt;/td&gt;&lt;td&gt;32&lt;/td&gt;&lt;td&gt;-6&lt;/td&gt;&lt;td&gt;-20&lt;/td&gt;&lt;td&gt;-6&lt;/td&gt;&lt;/tr&gt;</v>
      </c>
    </row>
    <row r="13" spans="2:18" ht="12">
      <c r="B13" s="5" t="s">
        <v>12</v>
      </c>
      <c r="C13" s="5">
        <v>36</v>
      </c>
      <c r="D13" s="5">
        <v>4</v>
      </c>
      <c r="E13" s="5">
        <v>-4</v>
      </c>
      <c r="F13" s="5">
        <v>10</v>
      </c>
      <c r="G13" s="5">
        <v>-10</v>
      </c>
      <c r="H13" s="5">
        <v>-29</v>
      </c>
      <c r="I13" s="5">
        <v>29</v>
      </c>
      <c r="K13" s="5">
        <f t="shared" si="1"/>
        <v>-15</v>
      </c>
      <c r="L13" s="5">
        <f t="shared" si="2"/>
        <v>23</v>
      </c>
      <c r="M13" s="5">
        <f t="shared" si="3"/>
        <v>35</v>
      </c>
      <c r="N13" s="5">
        <f t="shared" si="4"/>
        <v>-43</v>
      </c>
      <c r="Q13" t="s">
        <v>99</v>
      </c>
      <c r="R13" t="str">
        <f t="shared" si="0"/>
        <v>&lt;tr class="child-set-two"&gt;&lt;td&gt;Muwell Hill'03&lt;/td&gt;&lt;td&gt;36&lt;/td&gt;&lt;td&gt;4&lt;/td&gt;&lt;td&gt;-4&lt;/td&gt;&lt;td&gt;10&lt;/td&gt;&lt;td&gt;-10&lt;/td&gt;&lt;td&gt;-29&lt;/td&gt;&lt;td&gt;29&lt;/td&gt;&lt;td&gt;&lt;/td&gt;&lt;td&gt;-15&lt;/td&gt;&lt;td&gt;23&lt;/td&gt;&lt;td&gt;35&lt;/td&gt;&lt;td&gt;-43&lt;/td&gt;&lt;/tr&gt;</v>
      </c>
    </row>
    <row r="14" spans="2:18" ht="12">
      <c r="B14" s="5" t="s">
        <v>11</v>
      </c>
      <c r="C14" s="5">
        <v>30</v>
      </c>
      <c r="D14" s="5">
        <v>-38</v>
      </c>
      <c r="E14" s="5">
        <v>38</v>
      </c>
      <c r="F14" s="5">
        <v>8</v>
      </c>
      <c r="G14" s="5">
        <v>-8</v>
      </c>
      <c r="H14" s="5">
        <v>5</v>
      </c>
      <c r="I14" s="5">
        <v>-5</v>
      </c>
      <c r="K14" s="5">
        <f t="shared" si="1"/>
        <v>-25</v>
      </c>
      <c r="L14" s="5">
        <f t="shared" si="2"/>
        <v>-51</v>
      </c>
      <c r="M14" s="5">
        <f t="shared" si="3"/>
        <v>41</v>
      </c>
      <c r="N14" s="5">
        <f t="shared" si="4"/>
        <v>35</v>
      </c>
      <c r="Q14" t="s">
        <v>100</v>
      </c>
      <c r="R14" t="str">
        <f t="shared" si="0"/>
        <v>&lt;tr class="child-set-three"&gt;&lt;td&gt;Anglesey'03&lt;/td&gt;&lt;td&gt;30&lt;/td&gt;&lt;td&gt;-38&lt;/td&gt;&lt;td&gt;38&lt;/td&gt;&lt;td&gt;8&lt;/td&gt;&lt;td&gt;-8&lt;/td&gt;&lt;td&gt;5&lt;/td&gt;&lt;td&gt;-5&lt;/td&gt;&lt;td&gt;&lt;/td&gt;&lt;td&gt;-25&lt;/td&gt;&lt;td&gt;-51&lt;/td&gt;&lt;td&gt;41&lt;/td&gt;&lt;td&gt;35&lt;/td&gt;&lt;/tr&gt;</v>
      </c>
    </row>
    <row r="15" spans="2:18" ht="12">
      <c r="B15" s="5" t="s">
        <v>21</v>
      </c>
      <c r="C15" s="5">
        <v>36</v>
      </c>
      <c r="D15" s="5">
        <v>18</v>
      </c>
      <c r="E15" s="5">
        <v>-18</v>
      </c>
      <c r="F15" s="5">
        <v>31</v>
      </c>
      <c r="G15" s="5">
        <v>-31</v>
      </c>
      <c r="H15" s="5">
        <v>24</v>
      </c>
      <c r="I15" s="5">
        <v>-24</v>
      </c>
      <c r="K15" s="5">
        <f t="shared" si="1"/>
        <v>73</v>
      </c>
      <c r="L15" s="5">
        <f t="shared" si="2"/>
        <v>-37</v>
      </c>
      <c r="M15" s="5">
        <f t="shared" si="3"/>
        <v>-11</v>
      </c>
      <c r="N15" s="5">
        <f t="shared" si="4"/>
        <v>-25</v>
      </c>
      <c r="Q15" t="s">
        <v>100</v>
      </c>
      <c r="R15" t="str">
        <f t="shared" si="0"/>
        <v>&lt;tr class="child-set-three"&gt;&lt;td&gt;Clapham'04&lt;/td&gt;&lt;td&gt;36&lt;/td&gt;&lt;td&gt;18&lt;/td&gt;&lt;td&gt;-18&lt;/td&gt;&lt;td&gt;31&lt;/td&gt;&lt;td&gt;-31&lt;/td&gt;&lt;td&gt;24&lt;/td&gt;&lt;td&gt;-24&lt;/td&gt;&lt;td&gt;&lt;/td&gt;&lt;td&gt;73&lt;/td&gt;&lt;td&gt;-37&lt;/td&gt;&lt;td&gt;-11&lt;/td&gt;&lt;td&gt;-25&lt;/td&gt;&lt;/tr&gt;</v>
      </c>
    </row>
    <row r="16" spans="2:18" ht="12">
      <c r="B16" s="5" t="s">
        <v>22</v>
      </c>
      <c r="C16" s="5">
        <v>39</v>
      </c>
      <c r="D16" s="5">
        <v>8</v>
      </c>
      <c r="E16" s="5">
        <v>-8</v>
      </c>
      <c r="F16" s="5">
        <v>-39</v>
      </c>
      <c r="G16" s="5">
        <v>39</v>
      </c>
      <c r="H16" s="5">
        <v>8</v>
      </c>
      <c r="I16" s="5">
        <v>-8</v>
      </c>
      <c r="K16" s="5">
        <f t="shared" si="1"/>
        <v>-23</v>
      </c>
      <c r="L16" s="5">
        <f t="shared" si="2"/>
        <v>39</v>
      </c>
      <c r="M16" s="5">
        <f t="shared" si="3"/>
        <v>-55</v>
      </c>
      <c r="N16" s="5">
        <f t="shared" si="4"/>
        <v>39</v>
      </c>
      <c r="Q16" t="s">
        <v>100</v>
      </c>
      <c r="R16" t="str">
        <f t="shared" si="0"/>
        <v>&lt;tr class="child-set-three"&gt;&lt;td&gt;Amsterdam'04&lt;/td&gt;&lt;td&gt;39&lt;/td&gt;&lt;td&gt;8&lt;/td&gt;&lt;td&gt;-8&lt;/td&gt;&lt;td&gt;-39&lt;/td&gt;&lt;td&gt;39&lt;/td&gt;&lt;td&gt;8&lt;/td&gt;&lt;td&gt;-8&lt;/td&gt;&lt;td&gt;&lt;/td&gt;&lt;td&gt;-23&lt;/td&gt;&lt;td&gt;39&lt;/td&gt;&lt;td&gt;-55&lt;/td&gt;&lt;td&gt;39&lt;/td&gt;&lt;/tr&gt;</v>
      </c>
    </row>
    <row r="17" spans="2:18" ht="12">
      <c r="B17" s="5" t="s">
        <v>23</v>
      </c>
      <c r="C17" s="5">
        <v>39</v>
      </c>
      <c r="D17" s="5">
        <v>17</v>
      </c>
      <c r="E17" s="5">
        <v>-17</v>
      </c>
      <c r="F17" s="5">
        <v>10</v>
      </c>
      <c r="G17" s="5">
        <v>-10</v>
      </c>
      <c r="H17" s="5">
        <v>-75</v>
      </c>
      <c r="I17" s="5">
        <v>75</v>
      </c>
      <c r="K17" s="5">
        <f t="shared" si="1"/>
        <v>-48</v>
      </c>
      <c r="L17" s="5">
        <f t="shared" si="2"/>
        <v>82</v>
      </c>
      <c r="M17" s="5">
        <f t="shared" si="3"/>
        <v>68</v>
      </c>
      <c r="N17" s="5">
        <f t="shared" si="4"/>
        <v>-102</v>
      </c>
      <c r="Q17" t="s">
        <v>100</v>
      </c>
      <c r="R17" t="str">
        <f t="shared" si="0"/>
        <v>&lt;tr class="child-set-three"&gt;&lt;td&gt;Muwell '05&lt;/td&gt;&lt;td&gt;39&lt;/td&gt;&lt;td&gt;17&lt;/td&gt;&lt;td&gt;-17&lt;/td&gt;&lt;td&gt;10&lt;/td&gt;&lt;td&gt;-10&lt;/td&gt;&lt;td&gt;-75&lt;/td&gt;&lt;td&gt;75&lt;/td&gt;&lt;td&gt;&lt;/td&gt;&lt;td&gt;-48&lt;/td&gt;&lt;td&gt;82&lt;/td&gt;&lt;td&gt;68&lt;/td&gt;&lt;td&gt;-102&lt;/td&gt;&lt;/tr&gt;</v>
      </c>
    </row>
    <row r="18" spans="2:18" ht="12">
      <c r="B18" s="5" t="s">
        <v>24</v>
      </c>
      <c r="C18" s="5">
        <v>36</v>
      </c>
      <c r="D18" s="5">
        <v>41</v>
      </c>
      <c r="E18" s="5">
        <v>-41</v>
      </c>
      <c r="F18" s="5">
        <v>-74</v>
      </c>
      <c r="G18" s="5">
        <v>74</v>
      </c>
      <c r="H18" s="5">
        <v>-21</v>
      </c>
      <c r="I18" s="5">
        <v>21</v>
      </c>
      <c r="K18" s="5">
        <f t="shared" si="1"/>
        <v>-54</v>
      </c>
      <c r="L18" s="5">
        <f t="shared" si="2"/>
        <v>136</v>
      </c>
      <c r="M18" s="5">
        <f t="shared" si="3"/>
        <v>-94</v>
      </c>
      <c r="N18" s="5">
        <f t="shared" si="4"/>
        <v>12</v>
      </c>
      <c r="Q18" t="s">
        <v>101</v>
      </c>
      <c r="R18" t="str">
        <f t="shared" si="0"/>
        <v>&lt;tr class="child-set-four"&gt;&lt;td&gt;Formby'05&lt;/td&gt;&lt;td&gt;36&lt;/td&gt;&lt;td&gt;41&lt;/td&gt;&lt;td&gt;-41&lt;/td&gt;&lt;td&gt;-74&lt;/td&gt;&lt;td&gt;74&lt;/td&gt;&lt;td&gt;-21&lt;/td&gt;&lt;td&gt;21&lt;/td&gt;&lt;td&gt;&lt;/td&gt;&lt;td&gt;-54&lt;/td&gt;&lt;td&gt;136&lt;/td&gt;&lt;td&gt;-94&lt;/td&gt;&lt;td&gt;12&lt;/td&gt;&lt;/tr&gt;</v>
      </c>
    </row>
    <row r="19" spans="2:18" ht="12">
      <c r="B19" s="5" t="s">
        <v>84</v>
      </c>
      <c r="C19" s="5">
        <v>42</v>
      </c>
      <c r="D19" s="5">
        <v>5</v>
      </c>
      <c r="E19" s="5">
        <v>-5</v>
      </c>
      <c r="F19" s="5">
        <v>22</v>
      </c>
      <c r="G19" s="5">
        <v>-22</v>
      </c>
      <c r="H19" s="5">
        <v>34</v>
      </c>
      <c r="I19" s="5">
        <v>-34</v>
      </c>
      <c r="K19" s="5">
        <f t="shared" si="1"/>
        <v>61</v>
      </c>
      <c r="L19" s="5">
        <f t="shared" si="2"/>
        <v>-51</v>
      </c>
      <c r="M19" s="5">
        <f t="shared" si="3"/>
        <v>-17</v>
      </c>
      <c r="N19" s="5">
        <f t="shared" si="4"/>
        <v>7</v>
      </c>
      <c r="Q19" t="s">
        <v>101</v>
      </c>
      <c r="R19" t="str">
        <f t="shared" si="0"/>
        <v>&lt;tr class="child-set-four"&gt;&lt;td&gt;Clapham'05&lt;/td&gt;&lt;td&gt;42&lt;/td&gt;&lt;td&gt;5&lt;/td&gt;&lt;td&gt;-5&lt;/td&gt;&lt;td&gt;22&lt;/td&gt;&lt;td&gt;-22&lt;/td&gt;&lt;td&gt;34&lt;/td&gt;&lt;td&gt;-34&lt;/td&gt;&lt;td&gt;&lt;/td&gt;&lt;td&gt;61&lt;/td&gt;&lt;td&gt;-51&lt;/td&gt;&lt;td&gt;-17&lt;/td&gt;&lt;td&gt;7&lt;/td&gt;&lt;/tr&gt;</v>
      </c>
    </row>
    <row r="20" spans="2:18" ht="12">
      <c r="B20" s="5" t="s">
        <v>86</v>
      </c>
      <c r="C20" s="5">
        <v>39</v>
      </c>
      <c r="D20" s="5">
        <v>14</v>
      </c>
      <c r="E20" s="5">
        <v>-14</v>
      </c>
      <c r="F20" s="5">
        <v>-28</v>
      </c>
      <c r="G20" s="5">
        <v>28</v>
      </c>
      <c r="H20" s="5">
        <v>28</v>
      </c>
      <c r="I20" s="5">
        <v>-28</v>
      </c>
      <c r="K20" s="5">
        <f t="shared" si="1"/>
        <v>14</v>
      </c>
      <c r="L20" s="5">
        <f t="shared" si="2"/>
        <v>14</v>
      </c>
      <c r="M20" s="5">
        <f t="shared" si="3"/>
        <v>-70</v>
      </c>
      <c r="N20" s="5">
        <f t="shared" si="4"/>
        <v>42</v>
      </c>
      <c r="O20" s="5"/>
      <c r="Q20" t="s">
        <v>101</v>
      </c>
      <c r="R20" t="str">
        <f t="shared" si="0"/>
        <v>&lt;tr class="child-set-four"&gt;&lt;td&gt;Amsterdam'06&lt;/td&gt;&lt;td&gt;39&lt;/td&gt;&lt;td&gt;14&lt;/td&gt;&lt;td&gt;-14&lt;/td&gt;&lt;td&gt;-28&lt;/td&gt;&lt;td&gt;28&lt;/td&gt;&lt;td&gt;28&lt;/td&gt;&lt;td&gt;-28&lt;/td&gt;&lt;td&gt;&lt;/td&gt;&lt;td&gt;14&lt;/td&gt;&lt;td&gt;14&lt;/td&gt;&lt;td&gt;-70&lt;/td&gt;&lt;td&gt;42&lt;/td&gt;&lt;/tr&gt;</v>
      </c>
    </row>
    <row r="21" spans="2:18" ht="12">
      <c r="B21" s="5" t="s">
        <v>87</v>
      </c>
      <c r="C21" s="5">
        <v>42</v>
      </c>
      <c r="D21" s="5">
        <v>3</v>
      </c>
      <c r="E21" s="5">
        <v>-3</v>
      </c>
      <c r="F21" s="5">
        <v>12</v>
      </c>
      <c r="G21" s="5">
        <v>-12</v>
      </c>
      <c r="H21" s="5">
        <v>26</v>
      </c>
      <c r="I21" s="5">
        <v>-26</v>
      </c>
      <c r="K21" s="5">
        <f t="shared" si="1"/>
        <v>41</v>
      </c>
      <c r="L21" s="5">
        <f t="shared" si="2"/>
        <v>-35</v>
      </c>
      <c r="M21" s="5">
        <f t="shared" si="3"/>
        <v>-17</v>
      </c>
      <c r="N21" s="5">
        <f t="shared" si="4"/>
        <v>11</v>
      </c>
      <c r="Q21" t="s">
        <v>101</v>
      </c>
      <c r="R21" t="str">
        <f t="shared" si="0"/>
        <v>&lt;tr class="child-set-four"&gt;&lt;td&gt;Muwell'06&lt;/td&gt;&lt;td&gt;42&lt;/td&gt;&lt;td&gt;3&lt;/td&gt;&lt;td&gt;-3&lt;/td&gt;&lt;td&gt;12&lt;/td&gt;&lt;td&gt;-12&lt;/td&gt;&lt;td&gt;26&lt;/td&gt;&lt;td&gt;-26&lt;/td&gt;&lt;td&gt;&lt;/td&gt;&lt;td&gt;41&lt;/td&gt;&lt;td&gt;-35&lt;/td&gt;&lt;td&gt;-17&lt;/td&gt;&lt;td&gt;11&lt;/td&gt;&lt;/tr&gt;</v>
      </c>
    </row>
    <row r="22" spans="2:18" ht="12">
      <c r="B22" s="5" t="s">
        <v>90</v>
      </c>
      <c r="C22" s="5">
        <v>42</v>
      </c>
      <c r="D22" s="5">
        <v>-25</v>
      </c>
      <c r="E22" s="5">
        <v>25</v>
      </c>
      <c r="F22" s="5">
        <v>-42</v>
      </c>
      <c r="G22" s="5">
        <v>42</v>
      </c>
      <c r="H22" s="5">
        <v>-30</v>
      </c>
      <c r="I22" s="5">
        <v>30</v>
      </c>
      <c r="K22" s="5">
        <f t="shared" si="1"/>
        <v>-97</v>
      </c>
      <c r="L22" s="5">
        <f t="shared" si="2"/>
        <v>47</v>
      </c>
      <c r="M22" s="5">
        <f t="shared" si="3"/>
        <v>13</v>
      </c>
      <c r="N22" s="5">
        <f t="shared" si="4"/>
        <v>37</v>
      </c>
      <c r="Q22" t="s">
        <v>102</v>
      </c>
      <c r="R22" t="str">
        <f t="shared" si="0"/>
        <v>&lt;tr class="child-set-five"&gt;&lt;td&gt;Formby'07&lt;/td&gt;&lt;td&gt;42&lt;/td&gt;&lt;td&gt;-25&lt;/td&gt;&lt;td&gt;25&lt;/td&gt;&lt;td&gt;-42&lt;/td&gt;&lt;td&gt;42&lt;/td&gt;&lt;td&gt;-30&lt;/td&gt;&lt;td&gt;30&lt;/td&gt;&lt;td&gt;&lt;/td&gt;&lt;td&gt;-97&lt;/td&gt;&lt;td&gt;47&lt;/td&gt;&lt;td&gt;13&lt;/td&gt;&lt;td&gt;37&lt;/td&gt;&lt;/tr&gt;</v>
      </c>
    </row>
    <row r="23" spans="2:18" ht="12">
      <c r="B23" s="5" t="s">
        <v>93</v>
      </c>
      <c r="C23" s="5">
        <v>30</v>
      </c>
      <c r="D23" s="5">
        <v>-56</v>
      </c>
      <c r="E23" s="5">
        <v>56</v>
      </c>
      <c r="F23" s="5">
        <v>-10</v>
      </c>
      <c r="G23" s="5">
        <v>10</v>
      </c>
      <c r="H23" s="5">
        <v>17</v>
      </c>
      <c r="I23" s="5">
        <v>-17</v>
      </c>
      <c r="K23" s="5">
        <f t="shared" si="1"/>
        <v>-49</v>
      </c>
      <c r="L23" s="5">
        <f t="shared" si="2"/>
        <v>-63</v>
      </c>
      <c r="M23" s="5">
        <f t="shared" si="3"/>
        <v>29</v>
      </c>
      <c r="N23" s="5">
        <f t="shared" si="4"/>
        <v>83</v>
      </c>
      <c r="Q23" t="s">
        <v>102</v>
      </c>
      <c r="R23" t="str">
        <f t="shared" si="0"/>
        <v>&lt;tr class="child-set-five"&gt;&lt;td&gt;Clapham'07&lt;/td&gt;&lt;td&gt;30&lt;/td&gt;&lt;td&gt;-56&lt;/td&gt;&lt;td&gt;56&lt;/td&gt;&lt;td&gt;-10&lt;/td&gt;&lt;td&gt;10&lt;/td&gt;&lt;td&gt;17&lt;/td&gt;&lt;td&gt;-17&lt;/td&gt;&lt;td&gt;&lt;/td&gt;&lt;td&gt;-49&lt;/td&gt;&lt;td&gt;-63&lt;/td&gt;&lt;td&gt;29&lt;/td&gt;&lt;td&gt;83&lt;/td&gt;&lt;/tr&gt;</v>
      </c>
    </row>
    <row r="24" spans="2:18" ht="12">
      <c r="B24" s="5" t="s">
        <v>107</v>
      </c>
      <c r="C24" s="5">
        <v>38</v>
      </c>
      <c r="D24" s="5">
        <v>75</v>
      </c>
      <c r="E24" s="5">
        <v>-75</v>
      </c>
      <c r="F24" s="5">
        <v>0</v>
      </c>
      <c r="G24" s="5">
        <v>0</v>
      </c>
      <c r="H24" s="5">
        <v>0</v>
      </c>
      <c r="I24" s="5">
        <v>0</v>
      </c>
      <c r="K24" s="5">
        <f t="shared" si="1"/>
        <v>75</v>
      </c>
      <c r="L24" s="5">
        <f t="shared" si="2"/>
        <v>75</v>
      </c>
      <c r="M24" s="5">
        <f t="shared" si="3"/>
        <v>-75</v>
      </c>
      <c r="N24" s="5">
        <f t="shared" si="4"/>
        <v>-75</v>
      </c>
      <c r="Q24" t="s">
        <v>103</v>
      </c>
      <c r="R24" t="str">
        <f t="shared" si="0"/>
        <v>&lt;tr class="child-set-six"&gt;&lt;td&gt;Geneva '08&lt;/td&gt;&lt;td&gt;38&lt;/td&gt;&lt;td&gt;75&lt;/td&gt;&lt;td&gt;-75&lt;/td&gt;&lt;td&gt;0&lt;/td&gt;&lt;td&gt;0&lt;/td&gt;&lt;td&gt;0&lt;/td&gt;&lt;td&gt;0&lt;/td&gt;&lt;td&gt;&lt;/td&gt;&lt;td&gt;75&lt;/td&gt;&lt;td&gt;75&lt;/td&gt;&lt;td&gt;-75&lt;/td&gt;&lt;td&gt;-75&lt;/td&gt;&lt;/tr&gt;</v>
      </c>
    </row>
    <row r="25" spans="2:18" ht="12">
      <c r="B25" s="5" t="s">
        <v>95</v>
      </c>
      <c r="C25" s="5">
        <v>40</v>
      </c>
      <c r="D25" s="5">
        <v>0</v>
      </c>
      <c r="E25" s="5">
        <v>0</v>
      </c>
      <c r="F25" s="5">
        <v>20</v>
      </c>
      <c r="G25" s="5">
        <v>-20</v>
      </c>
      <c r="H25" s="5">
        <v>0</v>
      </c>
      <c r="I25" s="5">
        <v>0</v>
      </c>
      <c r="K25" s="5">
        <f t="shared" si="1"/>
        <v>20</v>
      </c>
      <c r="L25" s="5">
        <f t="shared" si="2"/>
        <v>-20</v>
      </c>
      <c r="M25" s="5">
        <f t="shared" si="3"/>
        <v>20</v>
      </c>
      <c r="N25" s="5">
        <f t="shared" si="4"/>
        <v>-20</v>
      </c>
      <c r="Q25" t="s">
        <v>103</v>
      </c>
      <c r="R25" t="str">
        <f t="shared" si="0"/>
        <v>&lt;tr class="child-set-six"&gt;&lt;td&gt;Muwell '08&lt;/td&gt;&lt;td&gt;40&lt;/td&gt;&lt;td&gt;0&lt;/td&gt;&lt;td&gt;0&lt;/td&gt;&lt;td&gt;20&lt;/td&gt;&lt;td&gt;-20&lt;/td&gt;&lt;td&gt;0&lt;/td&gt;&lt;td&gt;0&lt;/td&gt;&lt;td&gt;&lt;/td&gt;&lt;td&gt;20&lt;/td&gt;&lt;td&gt;-20&lt;/td&gt;&lt;td&gt;20&lt;/td&gt;&lt;td&gt;-20&lt;/td&gt;&lt;/tr&gt;</v>
      </c>
    </row>
    <row r="26" spans="2:18" ht="12">
      <c r="B26" s="5" t="s">
        <v>96</v>
      </c>
      <c r="C26" s="5">
        <v>42</v>
      </c>
      <c r="D26" s="5">
        <v>0</v>
      </c>
      <c r="E26" s="5">
        <v>0</v>
      </c>
      <c r="F26" s="5">
        <v>0</v>
      </c>
      <c r="G26" s="5">
        <v>0</v>
      </c>
      <c r="H26" s="5">
        <v>-110</v>
      </c>
      <c r="I26" s="5">
        <v>110</v>
      </c>
      <c r="K26" s="5">
        <f t="shared" si="1"/>
        <v>-110</v>
      </c>
      <c r="L26" s="5">
        <f t="shared" si="2"/>
        <v>110</v>
      </c>
      <c r="M26" s="5">
        <f t="shared" si="3"/>
        <v>110</v>
      </c>
      <c r="N26" s="5">
        <f t="shared" si="4"/>
        <v>-110</v>
      </c>
      <c r="Q26" t="s">
        <v>103</v>
      </c>
      <c r="R26" t="str">
        <f t="shared" si="0"/>
        <v>&lt;tr class="child-set-six"&gt;&lt;td&gt;Formby '09&lt;/td&gt;&lt;td&gt;42&lt;/td&gt;&lt;td&gt;0&lt;/td&gt;&lt;td&gt;0&lt;/td&gt;&lt;td&gt;0&lt;/td&gt;&lt;td&gt;0&lt;/td&gt;&lt;td&gt;-110&lt;/td&gt;&lt;td&gt;110&lt;/td&gt;&lt;td&gt;&lt;/td&gt;&lt;td&gt;-110&lt;/td&gt;&lt;td&gt;110&lt;/td&gt;&lt;td&gt;110&lt;/td&gt;&lt;td&gt;-110&lt;/td&gt;&lt;/tr&gt;</v>
      </c>
    </row>
    <row r="27" spans="2:18" ht="12">
      <c r="B27" s="5" t="s">
        <v>97</v>
      </c>
      <c r="C27" s="5">
        <v>50</v>
      </c>
      <c r="D27" s="5">
        <v>0</v>
      </c>
      <c r="E27" s="5">
        <v>0</v>
      </c>
      <c r="F27" s="5">
        <v>27</v>
      </c>
      <c r="G27" s="5">
        <v>-27</v>
      </c>
      <c r="H27" s="5">
        <v>0</v>
      </c>
      <c r="I27" s="5">
        <v>0</v>
      </c>
      <c r="K27" s="5">
        <f t="shared" si="1"/>
        <v>27</v>
      </c>
      <c r="L27" s="5">
        <f t="shared" si="2"/>
        <v>-27</v>
      </c>
      <c r="M27" s="5">
        <f t="shared" si="3"/>
        <v>27</v>
      </c>
      <c r="N27" s="5">
        <f t="shared" si="4"/>
        <v>-27</v>
      </c>
      <c r="Q27" t="s">
        <v>104</v>
      </c>
      <c r="R27" t="str">
        <f t="shared" si="0"/>
        <v>&lt;tr class="child-set-seven"&gt;&lt;td&gt;Clapham '09&lt;/td&gt;&lt;td&gt;50&lt;/td&gt;&lt;td&gt;0&lt;/td&gt;&lt;td&gt;0&lt;/td&gt;&lt;td&gt;27&lt;/td&gt;&lt;td&gt;-27&lt;/td&gt;&lt;td&gt;0&lt;/td&gt;&lt;td&gt;0&lt;/td&gt;&lt;td&gt;&lt;/td&gt;&lt;td&gt;27&lt;/td&gt;&lt;td&gt;-27&lt;/td&gt;&lt;td&gt;27&lt;/td&gt;&lt;td&gt;-27&lt;/td&gt;&lt;/tr&gt;</v>
      </c>
    </row>
    <row r="28" spans="2:18" ht="12">
      <c r="B28" s="5" t="s">
        <v>108</v>
      </c>
      <c r="C28" s="5">
        <v>49</v>
      </c>
      <c r="D28" s="5">
        <v>-1</v>
      </c>
      <c r="E28" s="5">
        <v>1</v>
      </c>
      <c r="F28" s="5">
        <v>0</v>
      </c>
      <c r="G28" s="5">
        <v>0</v>
      </c>
      <c r="H28" s="5">
        <v>0</v>
      </c>
      <c r="I28" s="5">
        <v>0</v>
      </c>
      <c r="K28" s="5">
        <f t="shared" si="1"/>
        <v>-1</v>
      </c>
      <c r="L28" s="5">
        <f t="shared" si="2"/>
        <v>-1</v>
      </c>
      <c r="M28" s="5">
        <f t="shared" si="3"/>
        <v>1</v>
      </c>
      <c r="N28" s="5">
        <f t="shared" si="4"/>
        <v>1</v>
      </c>
      <c r="Q28" t="s">
        <v>104</v>
      </c>
      <c r="R28" t="str">
        <f t="shared" si="0"/>
        <v>&lt;tr class="child-set-seven"&gt;&lt;td&gt;Geneva '10&lt;/td&gt;&lt;td&gt;49&lt;/td&gt;&lt;td&gt;-1&lt;/td&gt;&lt;td&gt;1&lt;/td&gt;&lt;td&gt;0&lt;/td&gt;&lt;td&gt;0&lt;/td&gt;&lt;td&gt;0&lt;/td&gt;&lt;td&gt;0&lt;/td&gt;&lt;td&gt;&lt;/td&gt;&lt;td&gt;-1&lt;/td&gt;&lt;td&gt;-1&lt;/td&gt;&lt;td&gt;1&lt;/td&gt;&lt;td&gt;1&lt;/td&gt;&lt;/tr&gt;</v>
      </c>
    </row>
    <row r="29" spans="2:18" ht="12">
      <c r="B29" s="5" t="s">
        <v>109</v>
      </c>
      <c r="C29" s="5">
        <v>42</v>
      </c>
      <c r="D29" s="5">
        <v>0</v>
      </c>
      <c r="E29" s="5">
        <v>0</v>
      </c>
      <c r="F29" s="5">
        <v>0</v>
      </c>
      <c r="G29" s="5">
        <v>0</v>
      </c>
      <c r="H29" s="5">
        <v>-56</v>
      </c>
      <c r="I29" s="5">
        <v>56</v>
      </c>
      <c r="K29" s="5">
        <f t="shared" si="1"/>
        <v>-56</v>
      </c>
      <c r="L29" s="5">
        <f t="shared" si="2"/>
        <v>56</v>
      </c>
      <c r="M29" s="5">
        <f t="shared" si="3"/>
        <v>56</v>
      </c>
      <c r="N29" s="5">
        <f t="shared" si="4"/>
        <v>-56</v>
      </c>
      <c r="Q29" t="s">
        <v>104</v>
      </c>
      <c r="R29" t="str">
        <f t="shared" si="0"/>
        <v>&lt;tr class="child-set-seven"&gt;&lt;td&gt;Muwell '11&lt;/td&gt;&lt;td&gt;42&lt;/td&gt;&lt;td&gt;0&lt;/td&gt;&lt;td&gt;0&lt;/td&gt;&lt;td&gt;0&lt;/td&gt;&lt;td&gt;0&lt;/td&gt;&lt;td&gt;-56&lt;/td&gt;&lt;td&gt;56&lt;/td&gt;&lt;td&gt;&lt;/td&gt;&lt;td&gt;-56&lt;/td&gt;&lt;td&gt;56&lt;/td&gt;&lt;td&gt;56&lt;/td&gt;&lt;td&gt;-56&lt;/td&gt;&lt;/tr&gt;</v>
      </c>
    </row>
    <row r="30" spans="2:18" ht="12">
      <c r="B30" s="5" t="s">
        <v>111</v>
      </c>
      <c r="C30">
        <v>24</v>
      </c>
      <c r="D30">
        <v>0</v>
      </c>
      <c r="E30">
        <v>0</v>
      </c>
      <c r="F30">
        <v>-84</v>
      </c>
      <c r="G30">
        <v>84</v>
      </c>
      <c r="H30">
        <v>0</v>
      </c>
      <c r="I30">
        <v>0</v>
      </c>
      <c r="K30" s="5">
        <f aca="true" t="shared" si="5" ref="K30:K38">D30+F30+H30</f>
        <v>-84</v>
      </c>
      <c r="L30" s="5">
        <f aca="true" t="shared" si="6" ref="L30:L38">D30+G30+I30</f>
        <v>84</v>
      </c>
      <c r="M30" s="5">
        <f aca="true" t="shared" si="7" ref="M30:M38">E30+F30+I30</f>
        <v>-84</v>
      </c>
      <c r="N30" s="5">
        <f aca="true" t="shared" si="8" ref="N30:N38">E30+G30+H30</f>
        <v>84</v>
      </c>
      <c r="Q30" t="s">
        <v>112</v>
      </c>
      <c r="R30" t="str">
        <f t="shared" si="0"/>
        <v>&lt;tr class="child-set-eight"&gt;&lt;td&gt;Formby '11&lt;/td&gt;&lt;td&gt;24&lt;/td&gt;&lt;td&gt;0&lt;/td&gt;&lt;td&gt;0&lt;/td&gt;&lt;td&gt;-84&lt;/td&gt;&lt;td&gt;84&lt;/td&gt;&lt;td&gt;0&lt;/td&gt;&lt;td&gt;0&lt;/td&gt;&lt;td&gt;&lt;/td&gt;&lt;td&gt;-84&lt;/td&gt;&lt;td&gt;84&lt;/td&gt;&lt;td&gt;-84&lt;/td&gt;&lt;td&gt;84&lt;/td&gt;&lt;/tr&gt;</v>
      </c>
    </row>
    <row r="31" spans="2:18" ht="12">
      <c r="B31" s="5" t="s">
        <v>113</v>
      </c>
      <c r="C31">
        <v>22</v>
      </c>
      <c r="D31">
        <v>-41</v>
      </c>
      <c r="E31">
        <v>41</v>
      </c>
      <c r="F31">
        <v>0</v>
      </c>
      <c r="G31">
        <v>0</v>
      </c>
      <c r="H31">
        <v>0</v>
      </c>
      <c r="I31">
        <v>0</v>
      </c>
      <c r="K31" s="5">
        <f t="shared" si="5"/>
        <v>-41</v>
      </c>
      <c r="L31" s="5">
        <f t="shared" si="6"/>
        <v>-41</v>
      </c>
      <c r="M31" s="5">
        <f t="shared" si="7"/>
        <v>41</v>
      </c>
      <c r="N31" s="5">
        <f t="shared" si="8"/>
        <v>41</v>
      </c>
      <c r="Q31" t="s">
        <v>112</v>
      </c>
      <c r="R31" t="str">
        <f t="shared" si="0"/>
        <v>&lt;tr class="child-set-eight"&gt;&lt;td&gt;Clapham '13&lt;/td&gt;&lt;td&gt;22&lt;/td&gt;&lt;td&gt;-41&lt;/td&gt;&lt;td&gt;41&lt;/td&gt;&lt;td&gt;0&lt;/td&gt;&lt;td&gt;0&lt;/td&gt;&lt;td&gt;0&lt;/td&gt;&lt;td&gt;0&lt;/td&gt;&lt;td&gt;&lt;/td&gt;&lt;td&gt;-41&lt;/td&gt;&lt;td&gt;-41&lt;/td&gt;&lt;td&gt;41&lt;/td&gt;&lt;td&gt;41&lt;/td&gt;&lt;/tr&gt;</v>
      </c>
    </row>
    <row r="32" spans="2:18" ht="12">
      <c r="B32" s="5" t="s">
        <v>114</v>
      </c>
      <c r="C32" s="5">
        <v>44</v>
      </c>
      <c r="D32" s="5">
        <v>0</v>
      </c>
      <c r="E32" s="5">
        <v>0</v>
      </c>
      <c r="F32" s="5">
        <v>0</v>
      </c>
      <c r="G32" s="5">
        <v>0</v>
      </c>
      <c r="H32" s="5">
        <v>-62</v>
      </c>
      <c r="I32" s="5">
        <v>62</v>
      </c>
      <c r="K32" s="5">
        <f t="shared" si="5"/>
        <v>-62</v>
      </c>
      <c r="L32" s="5">
        <f t="shared" si="6"/>
        <v>62</v>
      </c>
      <c r="M32" s="5">
        <f t="shared" si="7"/>
        <v>62</v>
      </c>
      <c r="N32" s="5">
        <f t="shared" si="8"/>
        <v>-62</v>
      </c>
      <c r="Q32" t="s">
        <v>112</v>
      </c>
      <c r="R32" t="str">
        <f t="shared" si="0"/>
        <v>&lt;tr class="child-set-eight"&gt;&lt;td&gt;Haarlem'14&lt;/td&gt;&lt;td&gt;44&lt;/td&gt;&lt;td&gt;0&lt;/td&gt;&lt;td&gt;0&lt;/td&gt;&lt;td&gt;0&lt;/td&gt;&lt;td&gt;0&lt;/td&gt;&lt;td&gt;-62&lt;/td&gt;&lt;td&gt;62&lt;/td&gt;&lt;td&gt;&lt;/td&gt;&lt;td&gt;-62&lt;/td&gt;&lt;td&gt;62&lt;/td&gt;&lt;td&gt;62&lt;/td&gt;&lt;td&gt;-62&lt;/td&gt;&lt;/tr&gt;</v>
      </c>
    </row>
    <row r="33" spans="2:18" ht="12">
      <c r="B33" s="5" t="s">
        <v>116</v>
      </c>
      <c r="C33" s="5">
        <v>40</v>
      </c>
      <c r="D33" s="5">
        <v>0</v>
      </c>
      <c r="E33" s="5">
        <v>0</v>
      </c>
      <c r="F33" s="5">
        <v>3</v>
      </c>
      <c r="G33" s="5">
        <v>-3</v>
      </c>
      <c r="H33" s="5">
        <v>0</v>
      </c>
      <c r="I33" s="5">
        <v>0</v>
      </c>
      <c r="K33" s="5">
        <f t="shared" si="5"/>
        <v>3</v>
      </c>
      <c r="L33" s="5">
        <f t="shared" si="6"/>
        <v>-3</v>
      </c>
      <c r="M33" s="5">
        <f t="shared" si="7"/>
        <v>3</v>
      </c>
      <c r="N33" s="5">
        <f t="shared" si="8"/>
        <v>-3</v>
      </c>
      <c r="Q33" t="s">
        <v>118</v>
      </c>
      <c r="R33" t="str">
        <f t="shared" si="0"/>
        <v>&lt;tr class="child-set-nine"&gt;&lt;td&gt;Muwell'14&lt;/td&gt;&lt;td&gt;40&lt;/td&gt;&lt;td&gt;0&lt;/td&gt;&lt;td&gt;0&lt;/td&gt;&lt;td&gt;3&lt;/td&gt;&lt;td&gt;-3&lt;/td&gt;&lt;td&gt;0&lt;/td&gt;&lt;td&gt;0&lt;/td&gt;&lt;td&gt;&lt;/td&gt;&lt;td&gt;3&lt;/td&gt;&lt;td&gt;-3&lt;/td&gt;&lt;td&gt;3&lt;/td&gt;&lt;td&gt;-3&lt;/td&gt;&lt;/tr&gt;</v>
      </c>
    </row>
    <row r="34" spans="2:18" ht="12">
      <c r="B34" s="5" t="s">
        <v>117</v>
      </c>
      <c r="C34" s="5">
        <v>36</v>
      </c>
      <c r="D34" s="5">
        <v>124</v>
      </c>
      <c r="E34" s="5">
        <v>-124</v>
      </c>
      <c r="F34" s="5">
        <v>0</v>
      </c>
      <c r="G34" s="5">
        <v>0</v>
      </c>
      <c r="H34" s="5">
        <v>0</v>
      </c>
      <c r="I34" s="5">
        <v>0</v>
      </c>
      <c r="K34" s="5">
        <f t="shared" si="5"/>
        <v>124</v>
      </c>
      <c r="L34" s="5">
        <f t="shared" si="6"/>
        <v>124</v>
      </c>
      <c r="M34" s="5">
        <f t="shared" si="7"/>
        <v>-124</v>
      </c>
      <c r="N34" s="5">
        <f t="shared" si="8"/>
        <v>-124</v>
      </c>
      <c r="Q34" t="s">
        <v>118</v>
      </c>
      <c r="R34" t="str">
        <f t="shared" si="0"/>
        <v>&lt;tr class="child-set-nine"&gt;&lt;td&gt;Formby'15&lt;/td&gt;&lt;td&gt;36&lt;/td&gt;&lt;td&gt;124&lt;/td&gt;&lt;td&gt;-124&lt;/td&gt;&lt;td&gt;0&lt;/td&gt;&lt;td&gt;0&lt;/td&gt;&lt;td&gt;0&lt;/td&gt;&lt;td&gt;0&lt;/td&gt;&lt;td&gt;&lt;/td&gt;&lt;td&gt;124&lt;/td&gt;&lt;td&gt;124&lt;/td&gt;&lt;td&gt;-124&lt;/td&gt;&lt;td&gt;-124&lt;/td&gt;&lt;/tr&gt;</v>
      </c>
    </row>
    <row r="35" spans="2:18" ht="12">
      <c r="B35" s="5" t="s">
        <v>120</v>
      </c>
      <c r="C35" s="5">
        <v>38</v>
      </c>
      <c r="D35" s="5">
        <v>0</v>
      </c>
      <c r="E35" s="5">
        <v>0</v>
      </c>
      <c r="F35" s="5">
        <v>0</v>
      </c>
      <c r="G35" s="5">
        <v>0</v>
      </c>
      <c r="H35" s="5">
        <v>105</v>
      </c>
      <c r="I35" s="5">
        <v>-105</v>
      </c>
      <c r="K35" s="5">
        <f t="shared" si="5"/>
        <v>105</v>
      </c>
      <c r="L35" s="5">
        <f t="shared" si="6"/>
        <v>-105</v>
      </c>
      <c r="M35" s="5">
        <f t="shared" si="7"/>
        <v>-105</v>
      </c>
      <c r="N35" s="5">
        <f t="shared" si="8"/>
        <v>105</v>
      </c>
      <c r="Q35" t="s">
        <v>118</v>
      </c>
      <c r="R35" t="str">
        <f t="shared" si="0"/>
        <v>&lt;tr class="child-set-nine"&gt;&lt;td&gt;Clapham'16&lt;/td&gt;&lt;td&gt;38&lt;/td&gt;&lt;td&gt;0&lt;/td&gt;&lt;td&gt;0&lt;/td&gt;&lt;td&gt;0&lt;/td&gt;&lt;td&gt;0&lt;/td&gt;&lt;td&gt;105&lt;/td&gt;&lt;td&gt;-105&lt;/td&gt;&lt;td&gt;&lt;/td&gt;&lt;td&gt;105&lt;/td&gt;&lt;td&gt;-105&lt;/td&gt;&lt;td&gt;-105&lt;/td&gt;&lt;td&gt;105&lt;/td&gt;&lt;/tr&gt;</v>
      </c>
    </row>
    <row r="36" spans="2:18" ht="12">
      <c r="B36" s="5" t="s">
        <v>124</v>
      </c>
      <c r="C36" s="5">
        <v>34</v>
      </c>
      <c r="D36" s="5">
        <v>0</v>
      </c>
      <c r="E36" s="5">
        <v>0</v>
      </c>
      <c r="F36" s="5">
        <v>83</v>
      </c>
      <c r="G36" s="5">
        <v>-83</v>
      </c>
      <c r="H36" s="5">
        <v>0</v>
      </c>
      <c r="I36" s="5">
        <v>0</v>
      </c>
      <c r="K36" s="5">
        <f t="shared" si="5"/>
        <v>83</v>
      </c>
      <c r="L36" s="5">
        <f t="shared" si="6"/>
        <v>-83</v>
      </c>
      <c r="M36" s="5">
        <f t="shared" si="7"/>
        <v>83</v>
      </c>
      <c r="N36" s="5">
        <f t="shared" si="8"/>
        <v>-83</v>
      </c>
      <c r="Q36" t="s">
        <v>125</v>
      </c>
      <c r="R36" t="str">
        <f>"&lt;tr class=""child-"&amp;Q36&amp;"""&gt;&lt;td&gt;"&amp;B36&amp;"&lt;/td&gt;&lt;td&gt;"&amp;C36&amp;"&lt;/td&gt;&lt;td&gt;"&amp;D36&amp;"&lt;/td&gt;&lt;td&gt;"&amp;E36&amp;"&lt;/td&gt;&lt;td&gt;"&amp;F36&amp;"&lt;/td&gt;&lt;td&gt;"&amp;G36&amp;"&lt;/td&gt;&lt;td&gt;"&amp;H36&amp;"&lt;/td&gt;&lt;td&gt;"&amp;I36&amp;"&lt;/td&gt;&lt;td&gt;&lt;/td&gt;&lt;td&gt;"&amp;K36&amp;"&lt;/td&gt;&lt;td&gt;"&amp;L36&amp;"&lt;/td&gt;&lt;td&gt;"&amp;M36&amp;"&lt;/td&gt;&lt;td&gt;"&amp;N36&amp;"&lt;/td&gt;&lt;/tr&gt;"</f>
        <v>&lt;tr class="child-set-ten"&gt;&lt;td&gt;Haarlem '16&lt;/td&gt;&lt;td&gt;34&lt;/td&gt;&lt;td&gt;0&lt;/td&gt;&lt;td&gt;0&lt;/td&gt;&lt;td&gt;83&lt;/td&gt;&lt;td&gt;-83&lt;/td&gt;&lt;td&gt;0&lt;/td&gt;&lt;td&gt;0&lt;/td&gt;&lt;td&gt;&lt;/td&gt;&lt;td&gt;83&lt;/td&gt;&lt;td&gt;-83&lt;/td&gt;&lt;td&gt;83&lt;/td&gt;&lt;td&gt;-83&lt;/td&gt;&lt;/tr&gt;</v>
      </c>
    </row>
    <row r="37" spans="2:18" ht="12">
      <c r="B37" s="5" t="s">
        <v>126</v>
      </c>
      <c r="C37" s="5">
        <v>50</v>
      </c>
      <c r="D37" s="5">
        <v>136</v>
      </c>
      <c r="E37" s="5">
        <v>-136</v>
      </c>
      <c r="F37" s="5">
        <v>0</v>
      </c>
      <c r="G37" s="5">
        <v>0</v>
      </c>
      <c r="H37" s="5">
        <v>0</v>
      </c>
      <c r="I37" s="5">
        <v>0</v>
      </c>
      <c r="K37" s="5">
        <f t="shared" si="5"/>
        <v>136</v>
      </c>
      <c r="L37" s="5">
        <f t="shared" si="6"/>
        <v>136</v>
      </c>
      <c r="M37" s="5">
        <f t="shared" si="7"/>
        <v>-136</v>
      </c>
      <c r="N37" s="5">
        <f t="shared" si="8"/>
        <v>-136</v>
      </c>
      <c r="Q37" t="s">
        <v>125</v>
      </c>
      <c r="R37" t="str">
        <f>"&lt;tr class=""child-"&amp;Q37&amp;"""&gt;&lt;td&gt;"&amp;B37&amp;"&lt;/td&gt;&lt;td&gt;"&amp;C37&amp;"&lt;/td&gt;&lt;td&gt;"&amp;D37&amp;"&lt;/td&gt;&lt;td&gt;"&amp;E37&amp;"&lt;/td&gt;&lt;td&gt;"&amp;F37&amp;"&lt;/td&gt;&lt;td&gt;"&amp;G37&amp;"&lt;/td&gt;&lt;td&gt;"&amp;H37&amp;"&lt;/td&gt;&lt;td&gt;"&amp;I37&amp;"&lt;/td&gt;&lt;td&gt;&lt;/td&gt;&lt;td&gt;"&amp;K37&amp;"&lt;/td&gt;&lt;td&gt;"&amp;L37&amp;"&lt;/td&gt;&lt;td&gt;"&amp;M37&amp;"&lt;/td&gt;&lt;td&gt;"&amp;N37&amp;"&lt;/td&gt;&lt;/tr&gt;"</f>
        <v>&lt;tr class="child-set-ten"&gt;&lt;td&gt;Muwell '17&lt;/td&gt;&lt;td&gt;50&lt;/td&gt;&lt;td&gt;136&lt;/td&gt;&lt;td&gt;-136&lt;/td&gt;&lt;td&gt;0&lt;/td&gt;&lt;td&gt;0&lt;/td&gt;&lt;td&gt;0&lt;/td&gt;&lt;td&gt;0&lt;/td&gt;&lt;td&gt;&lt;/td&gt;&lt;td&gt;136&lt;/td&gt;&lt;td&gt;136&lt;/td&gt;&lt;td&gt;-136&lt;/td&gt;&lt;td&gt;-136&lt;/td&gt;&lt;/tr&gt;</v>
      </c>
    </row>
    <row r="38" spans="2:18" ht="12">
      <c r="B38" s="5" t="s">
        <v>127</v>
      </c>
      <c r="C38" s="5">
        <v>34</v>
      </c>
      <c r="D38" s="5">
        <v>0</v>
      </c>
      <c r="E38" s="5">
        <v>0</v>
      </c>
      <c r="F38" s="5">
        <v>0</v>
      </c>
      <c r="G38" s="5">
        <v>0</v>
      </c>
      <c r="H38" s="5">
        <v>51</v>
      </c>
      <c r="I38" s="5">
        <v>-51</v>
      </c>
      <c r="K38" s="5">
        <f t="shared" si="5"/>
        <v>51</v>
      </c>
      <c r="L38" s="5">
        <f t="shared" si="6"/>
        <v>-51</v>
      </c>
      <c r="M38" s="5">
        <f t="shared" si="7"/>
        <v>-51</v>
      </c>
      <c r="N38" s="5">
        <f t="shared" si="8"/>
        <v>51</v>
      </c>
      <c r="Q38" t="s">
        <v>125</v>
      </c>
      <c r="R38" t="str">
        <f>"&lt;tr class=""child-"&amp;Q38&amp;"""&gt;&lt;td&gt;"&amp;B38&amp;"&lt;/td&gt;&lt;td&gt;"&amp;C38&amp;"&lt;/td&gt;&lt;td&gt;"&amp;D38&amp;"&lt;/td&gt;&lt;td&gt;"&amp;E38&amp;"&lt;/td&gt;&lt;td&gt;"&amp;F38&amp;"&lt;/td&gt;&lt;td&gt;"&amp;G38&amp;"&lt;/td&gt;&lt;td&gt;"&amp;H38&amp;"&lt;/td&gt;&lt;td&gt;"&amp;I38&amp;"&lt;/td&gt;&lt;td&gt;&lt;/td&gt;&lt;td&gt;"&amp;K38&amp;"&lt;/td&gt;&lt;td&gt;"&amp;L38&amp;"&lt;/td&gt;&lt;td&gt;"&amp;M38&amp;"&lt;/td&gt;&lt;td&gt;"&amp;N38&amp;"&lt;/td&gt;&lt;/tr&gt;"</f>
        <v>&lt;tr class="child-set-ten"&gt;&lt;td&gt;Formby '18&lt;/td&gt;&lt;td&gt;34&lt;/td&gt;&lt;td&gt;0&lt;/td&gt;&lt;td&gt;0&lt;/td&gt;&lt;td&gt;0&lt;/td&gt;&lt;td&gt;0&lt;/td&gt;&lt;td&gt;51&lt;/td&gt;&lt;td&gt;-51&lt;/td&gt;&lt;td&gt;&lt;/td&gt;&lt;td&gt;51&lt;/td&gt;&lt;td&gt;-51&lt;/td&gt;&lt;td&gt;-51&lt;/td&gt;&lt;td&gt;51&lt;/td&gt;&lt;/tr&gt;</v>
      </c>
    </row>
    <row r="40" spans="2:18" ht="12">
      <c r="B40" s="1" t="s">
        <v>20</v>
      </c>
      <c r="C40" s="5">
        <f>SUM(C6:C38)</f>
        <v>1186</v>
      </c>
      <c r="D40" s="5">
        <f>SUM(D6:D38)</f>
        <v>381</v>
      </c>
      <c r="E40" s="5">
        <f>SUM(E6:E38)</f>
        <v>-381</v>
      </c>
      <c r="F40" s="5">
        <f>SUM(F6:F38)</f>
        <v>20</v>
      </c>
      <c r="G40" s="5">
        <f>SUM(G6:G38)</f>
        <v>-20</v>
      </c>
      <c r="H40" s="5">
        <f>SUM(H6:H38)</f>
        <v>35</v>
      </c>
      <c r="I40" s="5">
        <f>SUM(I6:I38)</f>
        <v>-35</v>
      </c>
      <c r="K40" s="5">
        <f>SUM(K6:K38)</f>
        <v>436</v>
      </c>
      <c r="L40" s="5">
        <f>SUM(L6:L38)</f>
        <v>326</v>
      </c>
      <c r="M40" s="5">
        <f>SUM(M6:M38)</f>
        <v>-396</v>
      </c>
      <c r="N40" s="5">
        <f>SUM(N6:N38)</f>
        <v>-366</v>
      </c>
      <c r="O40" s="5"/>
      <c r="Q40" t="s">
        <v>105</v>
      </c>
      <c r="R40" t="str">
        <f>"&lt;tr class=""parent"" id="""&amp;Q40&amp;"""&gt;&lt;td&gt;"&amp;B40&amp;"&lt;/td&gt;&lt;td&gt;"&amp;C40&amp;"&lt;/td&gt;&lt;td&gt;"&amp;D40&amp;"&lt;/td&gt;&lt;td&gt;"&amp;E40&amp;"&lt;/td&gt;&lt;td&gt;"&amp;F40&amp;"&lt;/td&gt;&lt;td&gt;"&amp;G40&amp;"&lt;/td&gt;&lt;td&gt;"&amp;H40&amp;"&lt;/td&gt;&lt;td&gt;"&amp;I40&amp;"&lt;/td&gt;&lt;td&gt;&lt;/td&gt;&lt;td&gt;"&amp;K40&amp;"&lt;/td&gt;&lt;td&gt;"&amp;L40&amp;"&lt;/td&gt;&lt;td&gt;"&amp;M40&amp;"&lt;/td&gt;&lt;td&gt;"&amp;N40&amp;"&lt;/td&gt;&lt;/tr&gt;"</f>
        <v>&lt;tr class="parent" id="grand"&gt;&lt;td&gt;Grand totals&lt;/td&gt;&lt;td&gt;1186&lt;/td&gt;&lt;td&gt;381&lt;/td&gt;&lt;td&gt;-381&lt;/td&gt;&lt;td&gt;20&lt;/td&gt;&lt;td&gt;-20&lt;/td&gt;&lt;td&gt;35&lt;/td&gt;&lt;td&gt;-35&lt;/td&gt;&lt;td&gt;&lt;/td&gt;&lt;td&gt;436&lt;/td&gt;&lt;td&gt;326&lt;/td&gt;&lt;td&gt;-396&lt;/td&gt;&lt;td&gt;-366&lt;/td&gt;&lt;/tr&gt;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B38"/>
  <sheetViews>
    <sheetView workbookViewId="0" topLeftCell="A1">
      <selection activeCell="T42" sqref="T42"/>
    </sheetView>
  </sheetViews>
  <sheetFormatPr defaultColWidth="8.8515625" defaultRowHeight="12.75"/>
  <cols>
    <col min="1" max="1" width="8.8515625" style="0" customWidth="1"/>
    <col min="2" max="2" width="18.8515625" style="0" customWidth="1"/>
    <col min="3" max="14" width="8.8515625" style="0" customWidth="1"/>
    <col min="15" max="15" width="3.140625" style="0" customWidth="1"/>
    <col min="16" max="16" width="9.421875" style="0" bestFit="1" customWidth="1"/>
    <col min="17" max="19" width="10.140625" style="0" bestFit="1" customWidth="1"/>
    <col min="20" max="21" width="8.8515625" style="0" customWidth="1"/>
    <col min="22" max="22" width="3.8515625" style="0" customWidth="1"/>
  </cols>
  <sheetData>
    <row r="1" spans="1:26" ht="12">
      <c r="A1" s="4"/>
      <c r="B1" s="5"/>
      <c r="C1" s="7" t="s">
        <v>94</v>
      </c>
      <c r="D1" s="7" t="s">
        <v>0</v>
      </c>
      <c r="E1" s="7" t="s">
        <v>1</v>
      </c>
      <c r="F1" s="7" t="s">
        <v>2</v>
      </c>
      <c r="G1" s="7" t="s">
        <v>3</v>
      </c>
      <c r="H1" s="7" t="s">
        <v>4</v>
      </c>
      <c r="I1" s="7" t="s">
        <v>5</v>
      </c>
      <c r="J1" s="7"/>
      <c r="K1" s="7" t="s">
        <v>6</v>
      </c>
      <c r="L1" s="7" t="s">
        <v>7</v>
      </c>
      <c r="M1" s="7" t="s">
        <v>8</v>
      </c>
      <c r="N1" s="7" t="s">
        <v>9</v>
      </c>
      <c r="O1" s="7" t="s">
        <v>9</v>
      </c>
      <c r="P1" s="7" t="s">
        <v>0</v>
      </c>
      <c r="Q1" s="7" t="s">
        <v>1</v>
      </c>
      <c r="R1" s="7" t="s">
        <v>2</v>
      </c>
      <c r="S1" s="7" t="s">
        <v>3</v>
      </c>
      <c r="T1" s="7" t="s">
        <v>4</v>
      </c>
      <c r="U1" s="7" t="s">
        <v>5</v>
      </c>
      <c r="W1" s="7" t="s">
        <v>6</v>
      </c>
      <c r="X1" s="7" t="s">
        <v>7</v>
      </c>
      <c r="Y1" s="7" t="s">
        <v>8</v>
      </c>
      <c r="Z1" s="7" t="s">
        <v>9</v>
      </c>
    </row>
    <row r="2" spans="1:27" ht="12">
      <c r="A2" s="1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AA2" s="4"/>
    </row>
    <row r="3" spans="1:28" ht="12">
      <c r="A3" s="1"/>
      <c r="B3" s="5" t="str">
        <f>Summary!B6</f>
        <v>Clapham'00</v>
      </c>
      <c r="C3" s="5">
        <f>Summary!C6</f>
        <v>21</v>
      </c>
      <c r="D3" s="5">
        <f>Summary!D6</f>
        <v>26</v>
      </c>
      <c r="E3" s="5">
        <f>Summary!E6</f>
        <v>-26</v>
      </c>
      <c r="F3" s="5">
        <f>Summary!F6</f>
        <v>37</v>
      </c>
      <c r="G3" s="5">
        <f>Summary!G6</f>
        <v>-37</v>
      </c>
      <c r="H3" s="5">
        <f>Summary!H6</f>
        <v>9</v>
      </c>
      <c r="I3" s="5">
        <f>Summary!I6</f>
        <v>-9</v>
      </c>
      <c r="J3" s="5">
        <f>Summary!J6</f>
        <v>0</v>
      </c>
      <c r="K3" s="5">
        <f>Summary!K6</f>
        <v>72</v>
      </c>
      <c r="L3" s="5">
        <f>Summary!L6</f>
        <v>-20</v>
      </c>
      <c r="M3" s="5">
        <f>Summary!M6</f>
        <v>2</v>
      </c>
      <c r="N3" s="5">
        <f>Summary!N6</f>
        <v>-54</v>
      </c>
      <c r="P3" s="9">
        <f aca="true" t="shared" si="0" ref="P3:U3">D3/($C3*3)</f>
        <v>0.4126984126984127</v>
      </c>
      <c r="Q3" s="9">
        <f t="shared" si="0"/>
        <v>-0.4126984126984127</v>
      </c>
      <c r="R3" s="9">
        <f t="shared" si="0"/>
        <v>0.5873015873015873</v>
      </c>
      <c r="S3" s="9">
        <f t="shared" si="0"/>
        <v>-0.5873015873015873</v>
      </c>
      <c r="T3" s="9">
        <f t="shared" si="0"/>
        <v>0.14285714285714285</v>
      </c>
      <c r="U3" s="9">
        <f t="shared" si="0"/>
        <v>-0.14285714285714285</v>
      </c>
      <c r="V3" s="9"/>
      <c r="W3" s="9">
        <f aca="true" t="shared" si="1" ref="W3:W32">K3/$C3</f>
        <v>3.4285714285714284</v>
      </c>
      <c r="X3" s="9">
        <f aca="true" t="shared" si="2" ref="X3:X32">L3/$C3</f>
        <v>-0.9523809523809523</v>
      </c>
      <c r="Y3" s="9">
        <f aca="true" t="shared" si="3" ref="Y3:Y32">M3/$C3</f>
        <v>0.09523809523809523</v>
      </c>
      <c r="Z3" s="9">
        <f aca="true" t="shared" si="4" ref="Z3:Z32">N3/$C3</f>
        <v>-2.5714285714285716</v>
      </c>
      <c r="AA3" s="4"/>
      <c r="AB3" s="4"/>
    </row>
    <row r="4" spans="1:28" ht="12">
      <c r="A4" s="1"/>
      <c r="B4" s="5" t="str">
        <f>Summary!B7</f>
        <v>Anglesey'01</v>
      </c>
      <c r="C4" s="5">
        <f>Summary!C7</f>
        <v>21</v>
      </c>
      <c r="D4" s="5">
        <f>Summary!D7</f>
        <v>1</v>
      </c>
      <c r="E4" s="5">
        <f>Summary!E7</f>
        <v>-1</v>
      </c>
      <c r="F4" s="5">
        <f>Summary!F7</f>
        <v>18</v>
      </c>
      <c r="G4" s="5">
        <f>Summary!G7</f>
        <v>-18</v>
      </c>
      <c r="H4" s="5">
        <f>Summary!H7</f>
        <v>-25</v>
      </c>
      <c r="I4" s="5">
        <f>Summary!I7</f>
        <v>25</v>
      </c>
      <c r="J4" s="5">
        <f>Summary!J7</f>
        <v>0</v>
      </c>
      <c r="K4" s="5">
        <f>Summary!K7</f>
        <v>-6</v>
      </c>
      <c r="L4" s="5">
        <f>Summary!L7</f>
        <v>8</v>
      </c>
      <c r="M4" s="5">
        <f>Summary!M7</f>
        <v>42</v>
      </c>
      <c r="N4" s="5">
        <f>Summary!N7</f>
        <v>-44</v>
      </c>
      <c r="P4" s="9">
        <f aca="true" t="shared" si="5" ref="P4:P20">D4/($C4*3)</f>
        <v>0.015873015873015872</v>
      </c>
      <c r="Q4" s="9">
        <f aca="true" t="shared" si="6" ref="Q4:Q20">E4/($C4*3)</f>
        <v>-0.015873015873015872</v>
      </c>
      <c r="R4" s="9">
        <f aca="true" t="shared" si="7" ref="R4:R20">F4/($C4*3)</f>
        <v>0.2857142857142857</v>
      </c>
      <c r="S4" s="9">
        <f aca="true" t="shared" si="8" ref="S4:S20">G4/($C4*3)</f>
        <v>-0.2857142857142857</v>
      </c>
      <c r="T4" s="9">
        <f aca="true" t="shared" si="9" ref="T4:T20">H4/($C4*3)</f>
        <v>-0.3968253968253968</v>
      </c>
      <c r="U4" s="9">
        <f aca="true" t="shared" si="10" ref="U4:U20">I4/($C4*3)</f>
        <v>0.3968253968253968</v>
      </c>
      <c r="V4" s="9"/>
      <c r="W4" s="9">
        <f t="shared" si="1"/>
        <v>-0.2857142857142857</v>
      </c>
      <c r="X4" s="9">
        <f t="shared" si="2"/>
        <v>0.38095238095238093</v>
      </c>
      <c r="Y4" s="9">
        <f t="shared" si="3"/>
        <v>2</v>
      </c>
      <c r="Z4" s="9">
        <f t="shared" si="4"/>
        <v>-2.0952380952380953</v>
      </c>
      <c r="AB4" s="4"/>
    </row>
    <row r="5" spans="1:28" ht="12">
      <c r="A5" s="1"/>
      <c r="B5" s="5" t="str">
        <f>Summary!B8</f>
        <v>Amsterdam'01</v>
      </c>
      <c r="C5" s="5">
        <f>Summary!C8</f>
        <v>21</v>
      </c>
      <c r="D5" s="5">
        <f>Summary!D8</f>
        <v>17</v>
      </c>
      <c r="E5" s="5">
        <f>Summary!E8</f>
        <v>-17</v>
      </c>
      <c r="F5" s="5">
        <f>Summary!F8</f>
        <v>-33</v>
      </c>
      <c r="G5" s="5">
        <f>Summary!G8</f>
        <v>33</v>
      </c>
      <c r="H5" s="5">
        <f>Summary!H8</f>
        <v>38</v>
      </c>
      <c r="I5" s="5">
        <f>Summary!I8</f>
        <v>-38</v>
      </c>
      <c r="J5" s="5">
        <f>Summary!J8</f>
        <v>0</v>
      </c>
      <c r="K5" s="5">
        <f>Summary!K8</f>
        <v>22</v>
      </c>
      <c r="L5" s="5">
        <f>Summary!L8</f>
        <v>12</v>
      </c>
      <c r="M5" s="5">
        <f>Summary!M8</f>
        <v>-88</v>
      </c>
      <c r="N5" s="5">
        <f>Summary!N8</f>
        <v>54</v>
      </c>
      <c r="P5" s="9">
        <f t="shared" si="5"/>
        <v>0.2698412698412698</v>
      </c>
      <c r="Q5" s="9">
        <f t="shared" si="6"/>
        <v>-0.2698412698412698</v>
      </c>
      <c r="R5" s="9">
        <f t="shared" si="7"/>
        <v>-0.5238095238095238</v>
      </c>
      <c r="S5" s="9">
        <f t="shared" si="8"/>
        <v>0.5238095238095238</v>
      </c>
      <c r="T5" s="9">
        <f t="shared" si="9"/>
        <v>0.6031746031746031</v>
      </c>
      <c r="U5" s="9">
        <f t="shared" si="10"/>
        <v>-0.6031746031746031</v>
      </c>
      <c r="V5" s="9"/>
      <c r="W5" s="9">
        <f t="shared" si="1"/>
        <v>1.0476190476190477</v>
      </c>
      <c r="X5" s="9">
        <f t="shared" si="2"/>
        <v>0.5714285714285714</v>
      </c>
      <c r="Y5" s="9">
        <f t="shared" si="3"/>
        <v>-4.190476190476191</v>
      </c>
      <c r="Z5" s="9">
        <f t="shared" si="4"/>
        <v>2.5714285714285716</v>
      </c>
      <c r="AB5" s="4"/>
    </row>
    <row r="6" spans="1:28" ht="12">
      <c r="A6" s="1"/>
      <c r="B6" s="5" t="str">
        <f>Summary!B9</f>
        <v>Muwell Hill'01</v>
      </c>
      <c r="C6" s="5">
        <f>Summary!C9</f>
        <v>27</v>
      </c>
      <c r="D6" s="5">
        <f>Summary!D9</f>
        <v>11</v>
      </c>
      <c r="E6" s="5">
        <f>Summary!E9</f>
        <v>-11</v>
      </c>
      <c r="F6" s="5">
        <f>Summary!F9</f>
        <v>-6</v>
      </c>
      <c r="G6" s="5">
        <f>Summary!G9</f>
        <v>6</v>
      </c>
      <c r="H6" s="5">
        <f>Summary!H9</f>
        <v>47</v>
      </c>
      <c r="I6" s="5">
        <f>Summary!I9</f>
        <v>-47</v>
      </c>
      <c r="J6" s="5">
        <f>Summary!J9</f>
        <v>0</v>
      </c>
      <c r="K6" s="5">
        <f>Summary!K9</f>
        <v>52</v>
      </c>
      <c r="L6" s="5">
        <f>Summary!L9</f>
        <v>-30</v>
      </c>
      <c r="M6" s="5">
        <f>Summary!M9</f>
        <v>-64</v>
      </c>
      <c r="N6" s="5">
        <f>Summary!N9</f>
        <v>42</v>
      </c>
      <c r="P6" s="9">
        <f t="shared" si="5"/>
        <v>0.13580246913580246</v>
      </c>
      <c r="Q6" s="9">
        <f t="shared" si="6"/>
        <v>-0.13580246913580246</v>
      </c>
      <c r="R6" s="9">
        <f t="shared" si="7"/>
        <v>-0.07407407407407407</v>
      </c>
      <c r="S6" s="9">
        <f t="shared" si="8"/>
        <v>0.07407407407407407</v>
      </c>
      <c r="T6" s="9">
        <f t="shared" si="9"/>
        <v>0.5802469135802469</v>
      </c>
      <c r="U6" s="9">
        <f t="shared" si="10"/>
        <v>-0.5802469135802469</v>
      </c>
      <c r="V6" s="9"/>
      <c r="W6" s="9">
        <f t="shared" si="1"/>
        <v>1.9259259259259258</v>
      </c>
      <c r="X6" s="9">
        <f t="shared" si="2"/>
        <v>-1.1111111111111112</v>
      </c>
      <c r="Y6" s="9">
        <f t="shared" si="3"/>
        <v>-2.3703703703703702</v>
      </c>
      <c r="Z6" s="9">
        <f t="shared" si="4"/>
        <v>1.5555555555555556</v>
      </c>
      <c r="AB6" s="4"/>
    </row>
    <row r="7" spans="1:26" ht="12">
      <c r="A7" s="1"/>
      <c r="B7" s="5" t="str">
        <f>Summary!B10</f>
        <v>Anglesey'02</v>
      </c>
      <c r="C7" s="5">
        <f>Summary!C10</f>
        <v>27</v>
      </c>
      <c r="D7" s="5">
        <f>Summary!D10</f>
        <v>28</v>
      </c>
      <c r="E7" s="5">
        <f>Summary!E10</f>
        <v>-28</v>
      </c>
      <c r="F7" s="5">
        <f>Summary!F10</f>
        <v>26</v>
      </c>
      <c r="G7" s="5">
        <f>Summary!G10</f>
        <v>-26</v>
      </c>
      <c r="H7" s="5">
        <f>Summary!H10</f>
        <v>17</v>
      </c>
      <c r="I7" s="5">
        <f>Summary!I10</f>
        <v>-17</v>
      </c>
      <c r="J7" s="5">
        <f>Summary!J10</f>
        <v>0</v>
      </c>
      <c r="K7" s="5">
        <f>Summary!K10</f>
        <v>71</v>
      </c>
      <c r="L7" s="5">
        <f>Summary!L10</f>
        <v>-15</v>
      </c>
      <c r="M7" s="5">
        <f>Summary!M10</f>
        <v>-19</v>
      </c>
      <c r="N7" s="5">
        <f>Summary!N10</f>
        <v>-37</v>
      </c>
      <c r="P7" s="9">
        <f t="shared" si="5"/>
        <v>0.345679012345679</v>
      </c>
      <c r="Q7" s="9">
        <f t="shared" si="6"/>
        <v>-0.345679012345679</v>
      </c>
      <c r="R7" s="9">
        <f t="shared" si="7"/>
        <v>0.32098765432098764</v>
      </c>
      <c r="S7" s="9">
        <f t="shared" si="8"/>
        <v>-0.32098765432098764</v>
      </c>
      <c r="T7" s="9">
        <f t="shared" si="9"/>
        <v>0.20987654320987653</v>
      </c>
      <c r="U7" s="9">
        <f t="shared" si="10"/>
        <v>-0.20987654320987653</v>
      </c>
      <c r="V7" s="9"/>
      <c r="W7" s="9">
        <f t="shared" si="1"/>
        <v>2.6296296296296298</v>
      </c>
      <c r="X7" s="9">
        <f t="shared" si="2"/>
        <v>-0.5555555555555556</v>
      </c>
      <c r="Y7" s="9">
        <f t="shared" si="3"/>
        <v>-0.7037037037037037</v>
      </c>
      <c r="Z7" s="9">
        <f t="shared" si="4"/>
        <v>-1.3703703703703705</v>
      </c>
    </row>
    <row r="8" spans="1:26" ht="12">
      <c r="A8" s="1"/>
      <c r="B8" s="5" t="str">
        <f>Summary!B11</f>
        <v>Clapham'02</v>
      </c>
      <c r="C8" s="5">
        <f>Summary!C11</f>
        <v>30</v>
      </c>
      <c r="D8" s="5">
        <f>Summary!D11</f>
        <v>1</v>
      </c>
      <c r="E8" s="5">
        <f>Summary!E11</f>
        <v>-1</v>
      </c>
      <c r="F8" s="5">
        <f>Summary!F11</f>
        <v>23</v>
      </c>
      <c r="G8" s="5">
        <f>Summary!G11</f>
        <v>-23</v>
      </c>
      <c r="H8" s="5">
        <f>Summary!H11</f>
        <v>21</v>
      </c>
      <c r="I8" s="5">
        <f>Summary!I11</f>
        <v>-21</v>
      </c>
      <c r="J8" s="5">
        <f>Summary!J11</f>
        <v>0</v>
      </c>
      <c r="K8" s="5">
        <f>Summary!K11</f>
        <v>45</v>
      </c>
      <c r="L8" s="5">
        <f>Summary!L11</f>
        <v>-43</v>
      </c>
      <c r="M8" s="5">
        <f>Summary!M11</f>
        <v>1</v>
      </c>
      <c r="N8" s="5">
        <f>Summary!N11</f>
        <v>-3</v>
      </c>
      <c r="P8" s="9">
        <f t="shared" si="5"/>
        <v>0.011111111111111112</v>
      </c>
      <c r="Q8" s="9">
        <f t="shared" si="6"/>
        <v>-0.011111111111111112</v>
      </c>
      <c r="R8" s="9">
        <f t="shared" si="7"/>
        <v>0.25555555555555554</v>
      </c>
      <c r="S8" s="9">
        <f t="shared" si="8"/>
        <v>-0.25555555555555554</v>
      </c>
      <c r="T8" s="9">
        <f t="shared" si="9"/>
        <v>0.23333333333333334</v>
      </c>
      <c r="U8" s="9">
        <f t="shared" si="10"/>
        <v>-0.23333333333333334</v>
      </c>
      <c r="V8" s="9"/>
      <c r="W8" s="9">
        <f t="shared" si="1"/>
        <v>1.5</v>
      </c>
      <c r="X8" s="9">
        <f t="shared" si="2"/>
        <v>-1.4333333333333333</v>
      </c>
      <c r="Y8" s="9">
        <f t="shared" si="3"/>
        <v>0.03333333333333333</v>
      </c>
      <c r="Z8" s="9">
        <f t="shared" si="4"/>
        <v>-0.1</v>
      </c>
    </row>
    <row r="9" spans="1:26" ht="12">
      <c r="A9" s="1"/>
      <c r="B9" s="5" t="str">
        <f>Summary!B12</f>
        <v>Amsterdam'03</v>
      </c>
      <c r="C9" s="5">
        <f>Summary!C12</f>
        <v>45</v>
      </c>
      <c r="D9" s="5">
        <f>Summary!D12</f>
        <v>13</v>
      </c>
      <c r="E9" s="5">
        <f>Summary!E12</f>
        <v>-13</v>
      </c>
      <c r="F9" s="5">
        <f>Summary!F12</f>
        <v>6</v>
      </c>
      <c r="G9" s="5">
        <f>Summary!G12</f>
        <v>-6</v>
      </c>
      <c r="H9" s="5">
        <f>Summary!H12</f>
        <v>13</v>
      </c>
      <c r="I9" s="5">
        <f>Summary!I12</f>
        <v>-13</v>
      </c>
      <c r="J9" s="5">
        <f>Summary!J12</f>
        <v>0</v>
      </c>
      <c r="K9" s="5">
        <f>Summary!K12</f>
        <v>32</v>
      </c>
      <c r="L9" s="5">
        <f>Summary!L12</f>
        <v>-6</v>
      </c>
      <c r="M9" s="5">
        <f>Summary!M12</f>
        <v>-20</v>
      </c>
      <c r="N9" s="5">
        <f>Summary!N12</f>
        <v>-6</v>
      </c>
      <c r="P9" s="9">
        <f t="shared" si="5"/>
        <v>0.0962962962962963</v>
      </c>
      <c r="Q9" s="9">
        <f t="shared" si="6"/>
        <v>-0.0962962962962963</v>
      </c>
      <c r="R9" s="9">
        <f t="shared" si="7"/>
        <v>0.044444444444444446</v>
      </c>
      <c r="S9" s="9">
        <f t="shared" si="8"/>
        <v>-0.044444444444444446</v>
      </c>
      <c r="T9" s="9">
        <f t="shared" si="9"/>
        <v>0.0962962962962963</v>
      </c>
      <c r="U9" s="9">
        <f t="shared" si="10"/>
        <v>-0.0962962962962963</v>
      </c>
      <c r="V9" s="9"/>
      <c r="W9" s="9">
        <f t="shared" si="1"/>
        <v>0.7111111111111111</v>
      </c>
      <c r="X9" s="9">
        <f t="shared" si="2"/>
        <v>-0.13333333333333333</v>
      </c>
      <c r="Y9" s="9">
        <f t="shared" si="3"/>
        <v>-0.4444444444444444</v>
      </c>
      <c r="Z9" s="9">
        <f t="shared" si="4"/>
        <v>-0.13333333333333333</v>
      </c>
    </row>
    <row r="10" spans="1:26" ht="12">
      <c r="A10" s="1"/>
      <c r="B10" s="5" t="str">
        <f>Summary!B13</f>
        <v>Muwell Hill'03</v>
      </c>
      <c r="C10" s="5">
        <f>Summary!C13</f>
        <v>36</v>
      </c>
      <c r="D10" s="5">
        <f>Summary!D13</f>
        <v>4</v>
      </c>
      <c r="E10" s="5">
        <f>Summary!E13</f>
        <v>-4</v>
      </c>
      <c r="F10" s="5">
        <f>Summary!F13</f>
        <v>10</v>
      </c>
      <c r="G10" s="5">
        <f>Summary!G13</f>
        <v>-10</v>
      </c>
      <c r="H10" s="5">
        <f>Summary!H13</f>
        <v>-29</v>
      </c>
      <c r="I10" s="5">
        <f>Summary!I13</f>
        <v>29</v>
      </c>
      <c r="J10" s="5">
        <f>Summary!J13</f>
        <v>0</v>
      </c>
      <c r="K10" s="5">
        <f>Summary!K13</f>
        <v>-15</v>
      </c>
      <c r="L10" s="5">
        <f>Summary!L13</f>
        <v>23</v>
      </c>
      <c r="M10" s="5">
        <f>Summary!M13</f>
        <v>35</v>
      </c>
      <c r="N10" s="5">
        <f>Summary!N13</f>
        <v>-43</v>
      </c>
      <c r="P10" s="9">
        <f t="shared" si="5"/>
        <v>0.037037037037037035</v>
      </c>
      <c r="Q10" s="9">
        <f t="shared" si="6"/>
        <v>-0.037037037037037035</v>
      </c>
      <c r="R10" s="9">
        <f t="shared" si="7"/>
        <v>0.09259259259259259</v>
      </c>
      <c r="S10" s="9">
        <f t="shared" si="8"/>
        <v>-0.09259259259259259</v>
      </c>
      <c r="T10" s="9">
        <f t="shared" si="9"/>
        <v>-0.26851851851851855</v>
      </c>
      <c r="U10" s="9">
        <f t="shared" si="10"/>
        <v>0.26851851851851855</v>
      </c>
      <c r="V10" s="9"/>
      <c r="W10" s="9">
        <f t="shared" si="1"/>
        <v>-0.4166666666666667</v>
      </c>
      <c r="X10" s="9">
        <f t="shared" si="2"/>
        <v>0.6388888888888888</v>
      </c>
      <c r="Y10" s="9">
        <f t="shared" si="3"/>
        <v>0.9722222222222222</v>
      </c>
      <c r="Z10" s="9">
        <f t="shared" si="4"/>
        <v>-1.1944444444444444</v>
      </c>
    </row>
    <row r="11" spans="1:26" ht="12">
      <c r="A11" s="1"/>
      <c r="B11" s="5" t="str">
        <f>Summary!B14</f>
        <v>Anglesey'03</v>
      </c>
      <c r="C11" s="5">
        <f>Summary!C14</f>
        <v>30</v>
      </c>
      <c r="D11" s="5">
        <f>Summary!D14</f>
        <v>-38</v>
      </c>
      <c r="E11" s="5">
        <f>Summary!E14</f>
        <v>38</v>
      </c>
      <c r="F11" s="5">
        <f>Summary!F14</f>
        <v>8</v>
      </c>
      <c r="G11" s="5">
        <f>Summary!G14</f>
        <v>-8</v>
      </c>
      <c r="H11" s="5">
        <f>Summary!H14</f>
        <v>5</v>
      </c>
      <c r="I11" s="5">
        <f>Summary!I14</f>
        <v>-5</v>
      </c>
      <c r="J11" s="5">
        <f>Summary!J14</f>
        <v>0</v>
      </c>
      <c r="K11" s="5">
        <f>Summary!K14</f>
        <v>-25</v>
      </c>
      <c r="L11" s="5">
        <f>Summary!L14</f>
        <v>-51</v>
      </c>
      <c r="M11" s="5">
        <f>Summary!M14</f>
        <v>41</v>
      </c>
      <c r="N11" s="5">
        <f>Summary!N14</f>
        <v>35</v>
      </c>
      <c r="P11" s="9">
        <f t="shared" si="5"/>
        <v>-0.4222222222222222</v>
      </c>
      <c r="Q11" s="9">
        <f t="shared" si="6"/>
        <v>0.4222222222222222</v>
      </c>
      <c r="R11" s="9">
        <f t="shared" si="7"/>
        <v>0.08888888888888889</v>
      </c>
      <c r="S11" s="9">
        <f t="shared" si="8"/>
        <v>-0.08888888888888889</v>
      </c>
      <c r="T11" s="9">
        <f t="shared" si="9"/>
        <v>0.05555555555555555</v>
      </c>
      <c r="U11" s="9">
        <f t="shared" si="10"/>
        <v>-0.05555555555555555</v>
      </c>
      <c r="V11" s="9"/>
      <c r="W11" s="9">
        <f t="shared" si="1"/>
        <v>-0.8333333333333334</v>
      </c>
      <c r="X11" s="9">
        <f t="shared" si="2"/>
        <v>-1.7</v>
      </c>
      <c r="Y11" s="9">
        <f t="shared" si="3"/>
        <v>1.3666666666666667</v>
      </c>
      <c r="Z11" s="9">
        <f t="shared" si="4"/>
        <v>1.1666666666666667</v>
      </c>
    </row>
    <row r="12" spans="1:26" ht="12">
      <c r="A12" s="1"/>
      <c r="B12" s="5" t="str">
        <f>Summary!B15</f>
        <v>Clapham'04</v>
      </c>
      <c r="C12" s="5">
        <f>Summary!C15</f>
        <v>36</v>
      </c>
      <c r="D12" s="5">
        <f>Summary!D15</f>
        <v>18</v>
      </c>
      <c r="E12" s="5">
        <f>Summary!E15</f>
        <v>-18</v>
      </c>
      <c r="F12" s="5">
        <f>Summary!F15</f>
        <v>31</v>
      </c>
      <c r="G12" s="5">
        <f>Summary!G15</f>
        <v>-31</v>
      </c>
      <c r="H12" s="5">
        <f>Summary!H15</f>
        <v>24</v>
      </c>
      <c r="I12" s="5">
        <f>Summary!I15</f>
        <v>-24</v>
      </c>
      <c r="J12" s="5">
        <f>Summary!J15</f>
        <v>0</v>
      </c>
      <c r="K12" s="5">
        <f>Summary!K15</f>
        <v>73</v>
      </c>
      <c r="L12" s="5">
        <f>Summary!L15</f>
        <v>-37</v>
      </c>
      <c r="M12" s="5">
        <f>Summary!M15</f>
        <v>-11</v>
      </c>
      <c r="N12" s="5">
        <f>Summary!N15</f>
        <v>-25</v>
      </c>
      <c r="P12" s="9">
        <f t="shared" si="5"/>
        <v>0.16666666666666666</v>
      </c>
      <c r="Q12" s="9">
        <f t="shared" si="6"/>
        <v>-0.16666666666666666</v>
      </c>
      <c r="R12" s="9">
        <f t="shared" si="7"/>
        <v>0.28703703703703703</v>
      </c>
      <c r="S12" s="9">
        <f t="shared" si="8"/>
        <v>-0.28703703703703703</v>
      </c>
      <c r="T12" s="9">
        <f t="shared" si="9"/>
        <v>0.2222222222222222</v>
      </c>
      <c r="U12" s="9">
        <f t="shared" si="10"/>
        <v>-0.2222222222222222</v>
      </c>
      <c r="V12" s="9"/>
      <c r="W12" s="9">
        <f t="shared" si="1"/>
        <v>2.0277777777777777</v>
      </c>
      <c r="X12" s="9">
        <f t="shared" si="2"/>
        <v>-1.0277777777777777</v>
      </c>
      <c r="Y12" s="9">
        <f t="shared" si="3"/>
        <v>-0.3055555555555556</v>
      </c>
      <c r="Z12" s="9">
        <f t="shared" si="4"/>
        <v>-0.6944444444444444</v>
      </c>
    </row>
    <row r="13" spans="1:26" ht="12">
      <c r="A13" s="1"/>
      <c r="B13" s="5" t="str">
        <f>Summary!B16</f>
        <v>Amsterdam'04</v>
      </c>
      <c r="C13" s="5">
        <f>Summary!C16</f>
        <v>39</v>
      </c>
      <c r="D13" s="5">
        <f>Summary!D16</f>
        <v>8</v>
      </c>
      <c r="E13" s="5">
        <f>Summary!E16</f>
        <v>-8</v>
      </c>
      <c r="F13" s="5">
        <f>Summary!F16</f>
        <v>-39</v>
      </c>
      <c r="G13" s="5">
        <f>Summary!G16</f>
        <v>39</v>
      </c>
      <c r="H13" s="5">
        <f>Summary!H16</f>
        <v>8</v>
      </c>
      <c r="I13" s="5">
        <f>Summary!I16</f>
        <v>-8</v>
      </c>
      <c r="J13" s="5">
        <f>Summary!J16</f>
        <v>0</v>
      </c>
      <c r="K13" s="5">
        <f>Summary!K16</f>
        <v>-23</v>
      </c>
      <c r="L13" s="5">
        <f>Summary!L16</f>
        <v>39</v>
      </c>
      <c r="M13" s="5">
        <f>Summary!M16</f>
        <v>-55</v>
      </c>
      <c r="N13" s="5">
        <f>Summary!N16</f>
        <v>39</v>
      </c>
      <c r="P13" s="9">
        <f t="shared" si="5"/>
        <v>0.06837606837606838</v>
      </c>
      <c r="Q13" s="9">
        <f t="shared" si="6"/>
        <v>-0.06837606837606838</v>
      </c>
      <c r="R13" s="9">
        <f t="shared" si="7"/>
        <v>-0.3333333333333333</v>
      </c>
      <c r="S13" s="9">
        <f t="shared" si="8"/>
        <v>0.3333333333333333</v>
      </c>
      <c r="T13" s="9">
        <f t="shared" si="9"/>
        <v>0.06837606837606838</v>
      </c>
      <c r="U13" s="9">
        <f t="shared" si="10"/>
        <v>-0.06837606837606838</v>
      </c>
      <c r="V13" s="9"/>
      <c r="W13" s="9">
        <f t="shared" si="1"/>
        <v>-0.5897435897435898</v>
      </c>
      <c r="X13" s="9">
        <f t="shared" si="2"/>
        <v>1</v>
      </c>
      <c r="Y13" s="9">
        <f t="shared" si="3"/>
        <v>-1.4102564102564104</v>
      </c>
      <c r="Z13" s="9">
        <f t="shared" si="4"/>
        <v>1</v>
      </c>
    </row>
    <row r="14" spans="1:26" ht="12">
      <c r="A14" s="1"/>
      <c r="B14" s="5" t="str">
        <f>Summary!B17</f>
        <v>Muwell '05</v>
      </c>
      <c r="C14" s="5">
        <f>Summary!C17</f>
        <v>39</v>
      </c>
      <c r="D14" s="5">
        <f>Summary!D17</f>
        <v>17</v>
      </c>
      <c r="E14" s="5">
        <f>Summary!E17</f>
        <v>-17</v>
      </c>
      <c r="F14" s="5">
        <f>Summary!F17</f>
        <v>10</v>
      </c>
      <c r="G14" s="5">
        <f>Summary!G17</f>
        <v>-10</v>
      </c>
      <c r="H14" s="5">
        <f>Summary!H17</f>
        <v>-75</v>
      </c>
      <c r="I14" s="5">
        <f>Summary!I17</f>
        <v>75</v>
      </c>
      <c r="J14" s="5">
        <f>Summary!J17</f>
        <v>0</v>
      </c>
      <c r="K14" s="5">
        <f>Summary!K17</f>
        <v>-48</v>
      </c>
      <c r="L14" s="5">
        <f>Summary!L17</f>
        <v>82</v>
      </c>
      <c r="M14" s="5">
        <f>Summary!M17</f>
        <v>68</v>
      </c>
      <c r="N14" s="5">
        <f>Summary!N17</f>
        <v>-102</v>
      </c>
      <c r="P14" s="9">
        <f t="shared" si="5"/>
        <v>0.1452991452991453</v>
      </c>
      <c r="Q14" s="9">
        <f t="shared" si="6"/>
        <v>-0.1452991452991453</v>
      </c>
      <c r="R14" s="9">
        <f t="shared" si="7"/>
        <v>0.08547008547008547</v>
      </c>
      <c r="S14" s="9">
        <f t="shared" si="8"/>
        <v>-0.08547008547008547</v>
      </c>
      <c r="T14" s="9">
        <f t="shared" si="9"/>
        <v>-0.6410256410256411</v>
      </c>
      <c r="U14" s="9">
        <f t="shared" si="10"/>
        <v>0.6410256410256411</v>
      </c>
      <c r="V14" s="9"/>
      <c r="W14" s="9">
        <f t="shared" si="1"/>
        <v>-1.2307692307692308</v>
      </c>
      <c r="X14" s="9">
        <f t="shared" si="2"/>
        <v>2.1025641025641026</v>
      </c>
      <c r="Y14" s="9">
        <f t="shared" si="3"/>
        <v>1.7435897435897436</v>
      </c>
      <c r="Z14" s="9">
        <f t="shared" si="4"/>
        <v>-2.6153846153846154</v>
      </c>
    </row>
    <row r="15" spans="1:26" ht="12">
      <c r="A15" s="1"/>
      <c r="B15" s="5" t="str">
        <f>Summary!B18</f>
        <v>Formby'05</v>
      </c>
      <c r="C15" s="5">
        <f>Summary!C18</f>
        <v>36</v>
      </c>
      <c r="D15" s="5">
        <f>Summary!D18</f>
        <v>41</v>
      </c>
      <c r="E15" s="5">
        <f>Summary!E18</f>
        <v>-41</v>
      </c>
      <c r="F15" s="5">
        <f>Summary!F18</f>
        <v>-74</v>
      </c>
      <c r="G15" s="5">
        <f>Summary!G18</f>
        <v>74</v>
      </c>
      <c r="H15" s="5">
        <f>Summary!H18</f>
        <v>-21</v>
      </c>
      <c r="I15" s="5">
        <f>Summary!I18</f>
        <v>21</v>
      </c>
      <c r="J15" s="5">
        <f>Summary!J18</f>
        <v>0</v>
      </c>
      <c r="K15" s="5">
        <f>Summary!K18</f>
        <v>-54</v>
      </c>
      <c r="L15" s="5">
        <f>Summary!L18</f>
        <v>136</v>
      </c>
      <c r="M15" s="5">
        <f>Summary!M18</f>
        <v>-94</v>
      </c>
      <c r="N15" s="5">
        <f>Summary!N18</f>
        <v>12</v>
      </c>
      <c r="P15" s="9">
        <f t="shared" si="5"/>
        <v>0.37962962962962965</v>
      </c>
      <c r="Q15" s="9">
        <f t="shared" si="6"/>
        <v>-0.37962962962962965</v>
      </c>
      <c r="R15" s="9">
        <f t="shared" si="7"/>
        <v>-0.6851851851851852</v>
      </c>
      <c r="S15" s="9">
        <f t="shared" si="8"/>
        <v>0.6851851851851852</v>
      </c>
      <c r="T15" s="9">
        <f t="shared" si="9"/>
        <v>-0.19444444444444445</v>
      </c>
      <c r="U15" s="9">
        <f t="shared" si="10"/>
        <v>0.19444444444444445</v>
      </c>
      <c r="V15" s="9"/>
      <c r="W15" s="9">
        <f t="shared" si="1"/>
        <v>-1.5</v>
      </c>
      <c r="X15" s="9">
        <f t="shared" si="2"/>
        <v>3.7777777777777777</v>
      </c>
      <c r="Y15" s="9">
        <f t="shared" si="3"/>
        <v>-2.611111111111111</v>
      </c>
      <c r="Z15" s="9">
        <f t="shared" si="4"/>
        <v>0.3333333333333333</v>
      </c>
    </row>
    <row r="16" spans="1:26" ht="12">
      <c r="A16" s="1"/>
      <c r="B16" s="5" t="str">
        <f>Summary!B19</f>
        <v>Clapham'05</v>
      </c>
      <c r="C16" s="5">
        <f>Summary!C19</f>
        <v>42</v>
      </c>
      <c r="D16" s="5">
        <f>Summary!D19</f>
        <v>5</v>
      </c>
      <c r="E16" s="5">
        <f>Summary!E19</f>
        <v>-5</v>
      </c>
      <c r="F16" s="5">
        <f>Summary!F19</f>
        <v>22</v>
      </c>
      <c r="G16" s="5">
        <f>Summary!G19</f>
        <v>-22</v>
      </c>
      <c r="H16" s="5">
        <f>Summary!H19</f>
        <v>34</v>
      </c>
      <c r="I16" s="5">
        <f>Summary!I19</f>
        <v>-34</v>
      </c>
      <c r="J16" s="5">
        <f>Summary!J19</f>
        <v>0</v>
      </c>
      <c r="K16" s="5">
        <f>Summary!K19</f>
        <v>61</v>
      </c>
      <c r="L16" s="5">
        <f>Summary!L19</f>
        <v>-51</v>
      </c>
      <c r="M16" s="5">
        <f>Summary!M19</f>
        <v>-17</v>
      </c>
      <c r="N16" s="5">
        <f>Summary!N19</f>
        <v>7</v>
      </c>
      <c r="P16" s="9">
        <f t="shared" si="5"/>
        <v>0.03968253968253968</v>
      </c>
      <c r="Q16" s="9">
        <f t="shared" si="6"/>
        <v>-0.03968253968253968</v>
      </c>
      <c r="R16" s="9">
        <f t="shared" si="7"/>
        <v>0.1746031746031746</v>
      </c>
      <c r="S16" s="9">
        <f t="shared" si="8"/>
        <v>-0.1746031746031746</v>
      </c>
      <c r="T16" s="9">
        <f t="shared" si="9"/>
        <v>0.2698412698412698</v>
      </c>
      <c r="U16" s="9">
        <f t="shared" si="10"/>
        <v>-0.2698412698412698</v>
      </c>
      <c r="V16" s="9"/>
      <c r="W16" s="9">
        <f t="shared" si="1"/>
        <v>1.4523809523809523</v>
      </c>
      <c r="X16" s="9">
        <f t="shared" si="2"/>
        <v>-1.2142857142857142</v>
      </c>
      <c r="Y16" s="9">
        <f t="shared" si="3"/>
        <v>-0.40476190476190477</v>
      </c>
      <c r="Z16" s="9">
        <f t="shared" si="4"/>
        <v>0.16666666666666666</v>
      </c>
    </row>
    <row r="17" spans="1:26" ht="12">
      <c r="A17" s="1"/>
      <c r="B17" s="5" t="str">
        <f>Summary!B20</f>
        <v>Amsterdam'06</v>
      </c>
      <c r="C17" s="5">
        <f>Summary!C20</f>
        <v>39</v>
      </c>
      <c r="D17" s="5">
        <f>Summary!D20</f>
        <v>14</v>
      </c>
      <c r="E17" s="5">
        <f>Summary!E20</f>
        <v>-14</v>
      </c>
      <c r="F17" s="5">
        <f>Summary!F20</f>
        <v>-28</v>
      </c>
      <c r="G17" s="5">
        <f>Summary!G20</f>
        <v>28</v>
      </c>
      <c r="H17" s="5">
        <f>Summary!H20</f>
        <v>28</v>
      </c>
      <c r="I17" s="5">
        <f>Summary!I20</f>
        <v>-28</v>
      </c>
      <c r="J17" s="5">
        <f>Summary!J20</f>
        <v>0</v>
      </c>
      <c r="K17" s="5">
        <f>Summary!K20</f>
        <v>14</v>
      </c>
      <c r="L17" s="5">
        <f>Summary!L20</f>
        <v>14</v>
      </c>
      <c r="M17" s="5">
        <f>Summary!M20</f>
        <v>-70</v>
      </c>
      <c r="N17" s="5">
        <f>Summary!N20</f>
        <v>42</v>
      </c>
      <c r="P17" s="9">
        <f t="shared" si="5"/>
        <v>0.11965811965811966</v>
      </c>
      <c r="Q17" s="9">
        <f t="shared" si="6"/>
        <v>-0.11965811965811966</v>
      </c>
      <c r="R17" s="9">
        <f t="shared" si="7"/>
        <v>-0.23931623931623933</v>
      </c>
      <c r="S17" s="9">
        <f t="shared" si="8"/>
        <v>0.23931623931623933</v>
      </c>
      <c r="T17" s="9">
        <f t="shared" si="9"/>
        <v>0.23931623931623933</v>
      </c>
      <c r="U17" s="9">
        <f t="shared" si="10"/>
        <v>-0.23931623931623933</v>
      </c>
      <c r="V17" s="9"/>
      <c r="W17" s="9">
        <f t="shared" si="1"/>
        <v>0.358974358974359</v>
      </c>
      <c r="X17" s="9">
        <f t="shared" si="2"/>
        <v>0.358974358974359</v>
      </c>
      <c r="Y17" s="9">
        <f t="shared" si="3"/>
        <v>-1.794871794871795</v>
      </c>
      <c r="Z17" s="9">
        <f t="shared" si="4"/>
        <v>1.0769230769230769</v>
      </c>
    </row>
    <row r="18" spans="1:26" ht="12">
      <c r="A18" s="1"/>
      <c r="B18" s="5" t="str">
        <f>Summary!B21</f>
        <v>Muwell'06</v>
      </c>
      <c r="C18" s="5">
        <f>Summary!C21</f>
        <v>42</v>
      </c>
      <c r="D18" s="5">
        <f>Summary!D21</f>
        <v>3</v>
      </c>
      <c r="E18" s="5">
        <f>Summary!E21</f>
        <v>-3</v>
      </c>
      <c r="F18" s="5">
        <f>Summary!F21</f>
        <v>12</v>
      </c>
      <c r="G18" s="5">
        <f>Summary!G21</f>
        <v>-12</v>
      </c>
      <c r="H18" s="5">
        <f>Summary!H21</f>
        <v>26</v>
      </c>
      <c r="I18" s="5">
        <f>Summary!I21</f>
        <v>-26</v>
      </c>
      <c r="J18" s="5">
        <f>Summary!J21</f>
        <v>0</v>
      </c>
      <c r="K18" s="5">
        <f>Summary!K21</f>
        <v>41</v>
      </c>
      <c r="L18" s="5">
        <f>Summary!L21</f>
        <v>-35</v>
      </c>
      <c r="M18" s="5">
        <f>Summary!M21</f>
        <v>-17</v>
      </c>
      <c r="N18" s="5">
        <f>Summary!N21</f>
        <v>11</v>
      </c>
      <c r="P18" s="9">
        <f t="shared" si="5"/>
        <v>0.023809523809523808</v>
      </c>
      <c r="Q18" s="9">
        <f t="shared" si="6"/>
        <v>-0.023809523809523808</v>
      </c>
      <c r="R18" s="9">
        <f t="shared" si="7"/>
        <v>0.09523809523809523</v>
      </c>
      <c r="S18" s="9">
        <f t="shared" si="8"/>
        <v>-0.09523809523809523</v>
      </c>
      <c r="T18" s="9">
        <f t="shared" si="9"/>
        <v>0.20634920634920634</v>
      </c>
      <c r="U18" s="9">
        <f t="shared" si="10"/>
        <v>-0.20634920634920634</v>
      </c>
      <c r="V18" s="9"/>
      <c r="W18" s="9">
        <f t="shared" si="1"/>
        <v>0.9761904761904762</v>
      </c>
      <c r="X18" s="9">
        <f t="shared" si="2"/>
        <v>-0.8333333333333334</v>
      </c>
      <c r="Y18" s="9">
        <f t="shared" si="3"/>
        <v>-0.40476190476190477</v>
      </c>
      <c r="Z18" s="9">
        <f t="shared" si="4"/>
        <v>0.2619047619047619</v>
      </c>
    </row>
    <row r="19" spans="1:26" ht="12">
      <c r="A19" s="1"/>
      <c r="B19" s="5" t="str">
        <f>Summary!B22</f>
        <v>Formby'07</v>
      </c>
      <c r="C19" s="5">
        <f>Summary!C22</f>
        <v>42</v>
      </c>
      <c r="D19" s="5">
        <f>Summary!D22</f>
        <v>-25</v>
      </c>
      <c r="E19" s="5">
        <f>Summary!E22</f>
        <v>25</v>
      </c>
      <c r="F19" s="5">
        <f>Summary!F22</f>
        <v>-42</v>
      </c>
      <c r="G19" s="5">
        <f>Summary!G22</f>
        <v>42</v>
      </c>
      <c r="H19" s="5">
        <f>Summary!H22</f>
        <v>-30</v>
      </c>
      <c r="I19" s="5">
        <f>Summary!I22</f>
        <v>30</v>
      </c>
      <c r="J19" s="5">
        <f>Summary!J22</f>
        <v>0</v>
      </c>
      <c r="K19" s="5">
        <f>Summary!K22</f>
        <v>-97</v>
      </c>
      <c r="L19" s="5">
        <f>Summary!L22</f>
        <v>47</v>
      </c>
      <c r="M19" s="5">
        <f>Summary!M22</f>
        <v>13</v>
      </c>
      <c r="N19" s="5">
        <f>Summary!N22</f>
        <v>37</v>
      </c>
      <c r="P19" s="9">
        <f t="shared" si="5"/>
        <v>-0.1984126984126984</v>
      </c>
      <c r="Q19" s="9">
        <f t="shared" si="6"/>
        <v>0.1984126984126984</v>
      </c>
      <c r="R19" s="9">
        <f t="shared" si="7"/>
        <v>-0.3333333333333333</v>
      </c>
      <c r="S19" s="9">
        <f t="shared" si="8"/>
        <v>0.3333333333333333</v>
      </c>
      <c r="T19" s="9">
        <f t="shared" si="9"/>
        <v>-0.23809523809523808</v>
      </c>
      <c r="U19" s="9">
        <f t="shared" si="10"/>
        <v>0.23809523809523808</v>
      </c>
      <c r="V19" s="9"/>
      <c r="W19" s="9">
        <f t="shared" si="1"/>
        <v>-2.3095238095238093</v>
      </c>
      <c r="X19" s="9">
        <f t="shared" si="2"/>
        <v>1.119047619047619</v>
      </c>
      <c r="Y19" s="9">
        <f t="shared" si="3"/>
        <v>0.30952380952380953</v>
      </c>
      <c r="Z19" s="9">
        <f t="shared" si="4"/>
        <v>0.8809523809523809</v>
      </c>
    </row>
    <row r="20" spans="1:26" ht="12">
      <c r="A20" s="1"/>
      <c r="B20" s="5" t="str">
        <f>Summary!B23</f>
        <v>Clapham'07</v>
      </c>
      <c r="C20" s="5">
        <f>Summary!C23</f>
        <v>30</v>
      </c>
      <c r="D20" s="5">
        <f>Summary!D23</f>
        <v>-56</v>
      </c>
      <c r="E20" s="5">
        <f>Summary!E23</f>
        <v>56</v>
      </c>
      <c r="F20" s="5">
        <f>Summary!F23</f>
        <v>-10</v>
      </c>
      <c r="G20" s="5">
        <f>Summary!G23</f>
        <v>10</v>
      </c>
      <c r="H20" s="5">
        <f>Summary!H23</f>
        <v>17</v>
      </c>
      <c r="I20" s="5">
        <f>Summary!I23</f>
        <v>-17</v>
      </c>
      <c r="J20" s="5">
        <f>Summary!J23</f>
        <v>0</v>
      </c>
      <c r="K20" s="5">
        <f>Summary!K23</f>
        <v>-49</v>
      </c>
      <c r="L20" s="5">
        <f>Summary!L23</f>
        <v>-63</v>
      </c>
      <c r="M20" s="5">
        <f>Summary!M23</f>
        <v>29</v>
      </c>
      <c r="N20" s="5">
        <f>Summary!N23</f>
        <v>83</v>
      </c>
      <c r="P20" s="9">
        <f t="shared" si="5"/>
        <v>-0.6222222222222222</v>
      </c>
      <c r="Q20" s="9">
        <f t="shared" si="6"/>
        <v>0.6222222222222222</v>
      </c>
      <c r="R20" s="9">
        <f t="shared" si="7"/>
        <v>-0.1111111111111111</v>
      </c>
      <c r="S20" s="9">
        <f t="shared" si="8"/>
        <v>0.1111111111111111</v>
      </c>
      <c r="T20" s="9">
        <f t="shared" si="9"/>
        <v>0.18888888888888888</v>
      </c>
      <c r="U20" s="9">
        <f t="shared" si="10"/>
        <v>-0.18888888888888888</v>
      </c>
      <c r="V20" s="9"/>
      <c r="W20" s="9">
        <f t="shared" si="1"/>
        <v>-1.6333333333333333</v>
      </c>
      <c r="X20" s="9">
        <f t="shared" si="2"/>
        <v>-2.1</v>
      </c>
      <c r="Y20" s="9">
        <f t="shared" si="3"/>
        <v>0.9666666666666667</v>
      </c>
      <c r="Z20" s="9">
        <f t="shared" si="4"/>
        <v>2.7666666666666666</v>
      </c>
    </row>
    <row r="21" spans="1:26" ht="12">
      <c r="A21" s="1"/>
      <c r="B21" s="5" t="str">
        <f>Summary!B24</f>
        <v>Geneva '08</v>
      </c>
      <c r="C21" s="5">
        <f>Summary!C24</f>
        <v>38</v>
      </c>
      <c r="D21" s="5">
        <f>Summary!D24</f>
        <v>75</v>
      </c>
      <c r="E21" s="5">
        <f>Summary!E24</f>
        <v>-75</v>
      </c>
      <c r="F21" s="5">
        <f>Summary!F24</f>
        <v>0</v>
      </c>
      <c r="G21" s="5">
        <f>Summary!G24</f>
        <v>0</v>
      </c>
      <c r="H21" s="5">
        <f>Summary!H24</f>
        <v>0</v>
      </c>
      <c r="I21" s="5">
        <f>Summary!I24</f>
        <v>0</v>
      </c>
      <c r="J21" s="5">
        <f>Summary!J24</f>
        <v>0</v>
      </c>
      <c r="K21" s="5">
        <f>Summary!K24</f>
        <v>75</v>
      </c>
      <c r="L21" s="5">
        <f>Summary!L24</f>
        <v>75</v>
      </c>
      <c r="M21" s="5">
        <f>Summary!M24</f>
        <v>-75</v>
      </c>
      <c r="N21" s="5">
        <f>Summary!N24</f>
        <v>-75</v>
      </c>
      <c r="P21" s="9">
        <f aca="true" t="shared" si="11" ref="P21:U32">D21/$C21</f>
        <v>1.9736842105263157</v>
      </c>
      <c r="Q21" s="9">
        <f t="shared" si="11"/>
        <v>-1.9736842105263157</v>
      </c>
      <c r="R21" s="9">
        <f t="shared" si="11"/>
        <v>0</v>
      </c>
      <c r="S21" s="9">
        <f t="shared" si="11"/>
        <v>0</v>
      </c>
      <c r="T21" s="9">
        <f t="shared" si="11"/>
        <v>0</v>
      </c>
      <c r="U21" s="9">
        <f t="shared" si="11"/>
        <v>0</v>
      </c>
      <c r="V21" s="9"/>
      <c r="W21" s="9">
        <f t="shared" si="1"/>
        <v>1.9736842105263157</v>
      </c>
      <c r="X21" s="9">
        <f t="shared" si="2"/>
        <v>1.9736842105263157</v>
      </c>
      <c r="Y21" s="9">
        <f t="shared" si="3"/>
        <v>-1.9736842105263157</v>
      </c>
      <c r="Z21" s="9">
        <f t="shared" si="4"/>
        <v>-1.9736842105263157</v>
      </c>
    </row>
    <row r="22" spans="1:26" ht="12">
      <c r="A22" s="1"/>
      <c r="B22" s="5" t="str">
        <f>Summary!B25</f>
        <v>Muwell '08</v>
      </c>
      <c r="C22" s="5">
        <f>Summary!C25</f>
        <v>40</v>
      </c>
      <c r="D22" s="5">
        <f>Summary!D25</f>
        <v>0</v>
      </c>
      <c r="E22" s="5">
        <f>Summary!E25</f>
        <v>0</v>
      </c>
      <c r="F22" s="5">
        <f>Summary!F25</f>
        <v>20</v>
      </c>
      <c r="G22" s="5">
        <f>Summary!G25</f>
        <v>-20</v>
      </c>
      <c r="H22" s="5">
        <f>Summary!H25</f>
        <v>0</v>
      </c>
      <c r="I22" s="5">
        <f>Summary!I25</f>
        <v>0</v>
      </c>
      <c r="J22" s="5">
        <f>Summary!J25</f>
        <v>0</v>
      </c>
      <c r="K22" s="5">
        <f>Summary!K25</f>
        <v>20</v>
      </c>
      <c r="L22" s="5">
        <f>Summary!L25</f>
        <v>-20</v>
      </c>
      <c r="M22" s="5">
        <f>Summary!M25</f>
        <v>20</v>
      </c>
      <c r="N22" s="5">
        <f>Summary!N25</f>
        <v>-20</v>
      </c>
      <c r="P22" s="9">
        <f t="shared" si="11"/>
        <v>0</v>
      </c>
      <c r="Q22" s="9">
        <f t="shared" si="11"/>
        <v>0</v>
      </c>
      <c r="R22" s="9">
        <f t="shared" si="11"/>
        <v>0.5</v>
      </c>
      <c r="S22" s="9">
        <f t="shared" si="11"/>
        <v>-0.5</v>
      </c>
      <c r="T22" s="9">
        <f t="shared" si="11"/>
        <v>0</v>
      </c>
      <c r="U22" s="9">
        <f t="shared" si="11"/>
        <v>0</v>
      </c>
      <c r="V22" s="9"/>
      <c r="W22" s="9">
        <f t="shared" si="1"/>
        <v>0.5</v>
      </c>
      <c r="X22" s="9">
        <f t="shared" si="2"/>
        <v>-0.5</v>
      </c>
      <c r="Y22" s="9">
        <f t="shared" si="3"/>
        <v>0.5</v>
      </c>
      <c r="Z22" s="9">
        <f t="shared" si="4"/>
        <v>-0.5</v>
      </c>
    </row>
    <row r="23" spans="1:26" ht="12">
      <c r="A23" s="1"/>
      <c r="B23" s="5" t="str">
        <f>Summary!B26</f>
        <v>Formby '09</v>
      </c>
      <c r="C23" s="5">
        <f>Summary!C26</f>
        <v>42</v>
      </c>
      <c r="D23" s="5">
        <f>Summary!D26</f>
        <v>0</v>
      </c>
      <c r="E23" s="5">
        <f>Summary!E26</f>
        <v>0</v>
      </c>
      <c r="F23" s="5">
        <f>Summary!F26</f>
        <v>0</v>
      </c>
      <c r="G23" s="5">
        <f>Summary!G26</f>
        <v>0</v>
      </c>
      <c r="H23" s="5">
        <f>Summary!H26</f>
        <v>-110</v>
      </c>
      <c r="I23" s="5">
        <f>Summary!I26</f>
        <v>110</v>
      </c>
      <c r="J23" s="5">
        <f>Summary!J26</f>
        <v>0</v>
      </c>
      <c r="K23" s="5">
        <f>Summary!K26</f>
        <v>-110</v>
      </c>
      <c r="L23" s="5">
        <f>Summary!L26</f>
        <v>110</v>
      </c>
      <c r="M23" s="5">
        <f>Summary!M26</f>
        <v>110</v>
      </c>
      <c r="N23" s="5">
        <f>Summary!N26</f>
        <v>-110</v>
      </c>
      <c r="P23" s="9">
        <f t="shared" si="11"/>
        <v>0</v>
      </c>
      <c r="Q23" s="9">
        <f t="shared" si="11"/>
        <v>0</v>
      </c>
      <c r="R23" s="9">
        <f t="shared" si="11"/>
        <v>0</v>
      </c>
      <c r="S23" s="9">
        <f t="shared" si="11"/>
        <v>0</v>
      </c>
      <c r="T23" s="9">
        <f t="shared" si="11"/>
        <v>-2.619047619047619</v>
      </c>
      <c r="U23" s="9">
        <f t="shared" si="11"/>
        <v>2.619047619047619</v>
      </c>
      <c r="V23" s="9"/>
      <c r="W23" s="9">
        <f t="shared" si="1"/>
        <v>-2.619047619047619</v>
      </c>
      <c r="X23" s="9">
        <f t="shared" si="2"/>
        <v>2.619047619047619</v>
      </c>
      <c r="Y23" s="9">
        <f t="shared" si="3"/>
        <v>2.619047619047619</v>
      </c>
      <c r="Z23" s="9">
        <f t="shared" si="4"/>
        <v>-2.619047619047619</v>
      </c>
    </row>
    <row r="24" spans="1:26" ht="12">
      <c r="A24" s="1"/>
      <c r="B24" s="5" t="str">
        <f>Summary!B27</f>
        <v>Clapham '09</v>
      </c>
      <c r="C24" s="5">
        <f>Summary!C27</f>
        <v>50</v>
      </c>
      <c r="D24" s="5">
        <f>Summary!D27</f>
        <v>0</v>
      </c>
      <c r="E24" s="5">
        <f>Summary!E27</f>
        <v>0</v>
      </c>
      <c r="F24" s="5">
        <f>Summary!F27</f>
        <v>27</v>
      </c>
      <c r="G24" s="5">
        <f>Summary!G27</f>
        <v>-27</v>
      </c>
      <c r="H24" s="5">
        <f>Summary!H27</f>
        <v>0</v>
      </c>
      <c r="I24" s="5">
        <f>Summary!I27</f>
        <v>0</v>
      </c>
      <c r="J24" s="5">
        <f>Summary!J27</f>
        <v>0</v>
      </c>
      <c r="K24" s="5">
        <f>Summary!K27</f>
        <v>27</v>
      </c>
      <c r="L24" s="5">
        <f>Summary!L27</f>
        <v>-27</v>
      </c>
      <c r="M24" s="5">
        <f>Summary!M27</f>
        <v>27</v>
      </c>
      <c r="N24" s="5">
        <f>Summary!N27</f>
        <v>-27</v>
      </c>
      <c r="P24" s="9">
        <f t="shared" si="11"/>
        <v>0</v>
      </c>
      <c r="Q24" s="9">
        <f t="shared" si="11"/>
        <v>0</v>
      </c>
      <c r="R24" s="9">
        <f t="shared" si="11"/>
        <v>0.54</v>
      </c>
      <c r="S24" s="9">
        <f t="shared" si="11"/>
        <v>-0.54</v>
      </c>
      <c r="T24" s="9">
        <f t="shared" si="11"/>
        <v>0</v>
      </c>
      <c r="U24" s="9">
        <f t="shared" si="11"/>
        <v>0</v>
      </c>
      <c r="V24" s="9"/>
      <c r="W24" s="9">
        <f t="shared" si="1"/>
        <v>0.54</v>
      </c>
      <c r="X24" s="9">
        <f t="shared" si="2"/>
        <v>-0.54</v>
      </c>
      <c r="Y24" s="9">
        <f t="shared" si="3"/>
        <v>0.54</v>
      </c>
      <c r="Z24" s="9">
        <f t="shared" si="4"/>
        <v>-0.54</v>
      </c>
    </row>
    <row r="25" spans="1:26" ht="12">
      <c r="A25" s="1"/>
      <c r="B25" s="5" t="str">
        <f>Summary!B28</f>
        <v>Geneva '10</v>
      </c>
      <c r="C25" s="5">
        <f>Summary!C28</f>
        <v>49</v>
      </c>
      <c r="D25" s="5">
        <f>Summary!D28</f>
        <v>-1</v>
      </c>
      <c r="E25" s="5">
        <f>Summary!E28</f>
        <v>1</v>
      </c>
      <c r="F25" s="5">
        <f>Summary!F28</f>
        <v>0</v>
      </c>
      <c r="G25" s="5">
        <f>Summary!G28</f>
        <v>0</v>
      </c>
      <c r="H25" s="5">
        <f>Summary!H28</f>
        <v>0</v>
      </c>
      <c r="I25" s="5">
        <f>Summary!I28</f>
        <v>0</v>
      </c>
      <c r="J25" s="5">
        <f>Summary!J28</f>
        <v>0</v>
      </c>
      <c r="K25" s="5">
        <f>Summary!K28</f>
        <v>-1</v>
      </c>
      <c r="L25" s="5">
        <f>Summary!L28</f>
        <v>-1</v>
      </c>
      <c r="M25" s="5">
        <f>Summary!M28</f>
        <v>1</v>
      </c>
      <c r="N25" s="5">
        <f>Summary!N28</f>
        <v>1</v>
      </c>
      <c r="P25" s="9">
        <f t="shared" si="11"/>
        <v>-0.02040816326530612</v>
      </c>
      <c r="Q25" s="9">
        <f t="shared" si="11"/>
        <v>0.02040816326530612</v>
      </c>
      <c r="R25" s="9">
        <f t="shared" si="11"/>
        <v>0</v>
      </c>
      <c r="S25" s="9">
        <f t="shared" si="11"/>
        <v>0</v>
      </c>
      <c r="T25" s="9">
        <f t="shared" si="11"/>
        <v>0</v>
      </c>
      <c r="U25" s="9">
        <f t="shared" si="11"/>
        <v>0</v>
      </c>
      <c r="V25" s="9"/>
      <c r="W25" s="9">
        <f t="shared" si="1"/>
        <v>-0.02040816326530612</v>
      </c>
      <c r="X25" s="9">
        <f t="shared" si="2"/>
        <v>-0.02040816326530612</v>
      </c>
      <c r="Y25" s="9">
        <f t="shared" si="3"/>
        <v>0.02040816326530612</v>
      </c>
      <c r="Z25" s="9">
        <f t="shared" si="4"/>
        <v>0.02040816326530612</v>
      </c>
    </row>
    <row r="26" spans="1:26" ht="12">
      <c r="A26" s="1"/>
      <c r="B26" s="5" t="str">
        <f>Summary!B29</f>
        <v>Muwell '11</v>
      </c>
      <c r="C26" s="5">
        <f>Summary!C29</f>
        <v>42</v>
      </c>
      <c r="D26" s="5">
        <f>Summary!D29</f>
        <v>0</v>
      </c>
      <c r="E26" s="5">
        <f>Summary!E29</f>
        <v>0</v>
      </c>
      <c r="F26" s="5">
        <f>Summary!F29</f>
        <v>0</v>
      </c>
      <c r="G26" s="5">
        <f>Summary!G29</f>
        <v>0</v>
      </c>
      <c r="H26" s="5">
        <f>Summary!H29</f>
        <v>-56</v>
      </c>
      <c r="I26" s="5">
        <f>Summary!I29</f>
        <v>56</v>
      </c>
      <c r="J26" s="5">
        <f>Summary!J29</f>
        <v>0</v>
      </c>
      <c r="K26" s="5">
        <f>Summary!K29</f>
        <v>-56</v>
      </c>
      <c r="L26" s="5">
        <f>Summary!L29</f>
        <v>56</v>
      </c>
      <c r="M26" s="5">
        <f>Summary!M29</f>
        <v>56</v>
      </c>
      <c r="N26" s="5">
        <f>Summary!N29</f>
        <v>-56</v>
      </c>
      <c r="P26" s="9">
        <f t="shared" si="11"/>
        <v>0</v>
      </c>
      <c r="Q26" s="9">
        <f t="shared" si="11"/>
        <v>0</v>
      </c>
      <c r="R26" s="9">
        <f t="shared" si="11"/>
        <v>0</v>
      </c>
      <c r="S26" s="9">
        <f t="shared" si="11"/>
        <v>0</v>
      </c>
      <c r="T26" s="9">
        <f t="shared" si="11"/>
        <v>-1.3333333333333333</v>
      </c>
      <c r="U26" s="9">
        <f t="shared" si="11"/>
        <v>1.3333333333333333</v>
      </c>
      <c r="V26" s="9"/>
      <c r="W26" s="9">
        <f t="shared" si="1"/>
        <v>-1.3333333333333333</v>
      </c>
      <c r="X26" s="9">
        <f t="shared" si="2"/>
        <v>1.3333333333333333</v>
      </c>
      <c r="Y26" s="9">
        <f t="shared" si="3"/>
        <v>1.3333333333333333</v>
      </c>
      <c r="Z26" s="9">
        <f t="shared" si="4"/>
        <v>-1.3333333333333333</v>
      </c>
    </row>
    <row r="27" spans="2:26" ht="12">
      <c r="B27" s="5" t="str">
        <f>Summary!B30</f>
        <v>Formby '11</v>
      </c>
      <c r="C27" s="5">
        <f>Summary!C30</f>
        <v>24</v>
      </c>
      <c r="D27" s="5">
        <f>Summary!D30</f>
        <v>0</v>
      </c>
      <c r="E27" s="5">
        <f>Summary!E30</f>
        <v>0</v>
      </c>
      <c r="F27" s="5">
        <f>Summary!F30</f>
        <v>-84</v>
      </c>
      <c r="G27" s="5">
        <f>Summary!G30</f>
        <v>84</v>
      </c>
      <c r="H27" s="5">
        <f>Summary!H30</f>
        <v>0</v>
      </c>
      <c r="I27" s="5">
        <f>Summary!I30</f>
        <v>0</v>
      </c>
      <c r="J27" s="5">
        <f>Summary!J30</f>
        <v>0</v>
      </c>
      <c r="K27" s="5">
        <f>Summary!K30</f>
        <v>-84</v>
      </c>
      <c r="L27" s="5">
        <f>Summary!L30</f>
        <v>84</v>
      </c>
      <c r="M27" s="5">
        <f>Summary!M30</f>
        <v>-84</v>
      </c>
      <c r="N27" s="5">
        <f>Summary!N30</f>
        <v>84</v>
      </c>
      <c r="P27" s="9">
        <f t="shared" si="11"/>
        <v>0</v>
      </c>
      <c r="Q27" s="9">
        <f t="shared" si="11"/>
        <v>0</v>
      </c>
      <c r="R27" s="9">
        <f t="shared" si="11"/>
        <v>-3.5</v>
      </c>
      <c r="S27" s="9">
        <f t="shared" si="11"/>
        <v>3.5</v>
      </c>
      <c r="T27" s="9">
        <f t="shared" si="11"/>
        <v>0</v>
      </c>
      <c r="U27" s="9">
        <f t="shared" si="11"/>
        <v>0</v>
      </c>
      <c r="V27" s="9"/>
      <c r="W27" s="9">
        <f t="shared" si="1"/>
        <v>-3.5</v>
      </c>
      <c r="X27" s="9">
        <f t="shared" si="2"/>
        <v>3.5</v>
      </c>
      <c r="Y27" s="9">
        <f t="shared" si="3"/>
        <v>-3.5</v>
      </c>
      <c r="Z27" s="9">
        <f t="shared" si="4"/>
        <v>3.5</v>
      </c>
    </row>
    <row r="28" spans="2:26" ht="12">
      <c r="B28" s="5" t="str">
        <f>Summary!B31</f>
        <v>Clapham '13</v>
      </c>
      <c r="C28" s="5">
        <f>Summary!C31</f>
        <v>22</v>
      </c>
      <c r="D28" s="5">
        <f>Summary!D31</f>
        <v>-41</v>
      </c>
      <c r="E28" s="5">
        <f>Summary!E31</f>
        <v>41</v>
      </c>
      <c r="F28" s="5">
        <f>Summary!F31</f>
        <v>0</v>
      </c>
      <c r="G28" s="5">
        <f>Summary!G31</f>
        <v>0</v>
      </c>
      <c r="H28" s="5">
        <f>Summary!H31</f>
        <v>0</v>
      </c>
      <c r="I28" s="5">
        <f>Summary!I31</f>
        <v>0</v>
      </c>
      <c r="J28" s="5">
        <f>Summary!J31</f>
        <v>0</v>
      </c>
      <c r="K28" s="5">
        <f>Summary!K31</f>
        <v>-41</v>
      </c>
      <c r="L28" s="5">
        <f>Summary!L31</f>
        <v>-41</v>
      </c>
      <c r="M28" s="5">
        <f>Summary!M31</f>
        <v>41</v>
      </c>
      <c r="N28" s="5">
        <f>Summary!N31</f>
        <v>41</v>
      </c>
      <c r="P28" s="9">
        <f t="shared" si="11"/>
        <v>-1.8636363636363635</v>
      </c>
      <c r="Q28" s="9">
        <f t="shared" si="11"/>
        <v>1.8636363636363635</v>
      </c>
      <c r="R28" s="9">
        <f t="shared" si="11"/>
        <v>0</v>
      </c>
      <c r="S28" s="9">
        <f t="shared" si="11"/>
        <v>0</v>
      </c>
      <c r="T28" s="9">
        <f t="shared" si="11"/>
        <v>0</v>
      </c>
      <c r="U28" s="9">
        <f t="shared" si="11"/>
        <v>0</v>
      </c>
      <c r="V28" s="9"/>
      <c r="W28" s="9">
        <f t="shared" si="1"/>
        <v>-1.8636363636363635</v>
      </c>
      <c r="X28" s="9">
        <f t="shared" si="2"/>
        <v>-1.8636363636363635</v>
      </c>
      <c r="Y28" s="9">
        <f t="shared" si="3"/>
        <v>1.8636363636363635</v>
      </c>
      <c r="Z28" s="9">
        <f t="shared" si="4"/>
        <v>1.8636363636363635</v>
      </c>
    </row>
    <row r="29" spans="2:26" ht="12">
      <c r="B29" s="5" t="str">
        <f>Summary!B32</f>
        <v>Haarlem'14</v>
      </c>
      <c r="C29" s="5">
        <f>Summary!C32</f>
        <v>44</v>
      </c>
      <c r="D29" s="5">
        <f>Summary!D32</f>
        <v>0</v>
      </c>
      <c r="E29" s="5">
        <f>Summary!E32</f>
        <v>0</v>
      </c>
      <c r="F29" s="5">
        <f>Summary!F32</f>
        <v>0</v>
      </c>
      <c r="G29" s="5">
        <f>Summary!G32</f>
        <v>0</v>
      </c>
      <c r="H29" s="5">
        <f>Summary!H32</f>
        <v>-62</v>
      </c>
      <c r="I29" s="5">
        <f>Summary!I32</f>
        <v>62</v>
      </c>
      <c r="J29" s="5">
        <f>Summary!J32</f>
        <v>0</v>
      </c>
      <c r="K29" s="5">
        <f>Summary!K32</f>
        <v>-62</v>
      </c>
      <c r="L29" s="5">
        <f>Summary!L32</f>
        <v>62</v>
      </c>
      <c r="M29" s="5">
        <f>Summary!M32</f>
        <v>62</v>
      </c>
      <c r="N29" s="5">
        <f>Summary!N32</f>
        <v>-62</v>
      </c>
      <c r="P29" s="9">
        <f t="shared" si="11"/>
        <v>0</v>
      </c>
      <c r="Q29" s="9">
        <f t="shared" si="11"/>
        <v>0</v>
      </c>
      <c r="R29" s="9">
        <f t="shared" si="11"/>
        <v>0</v>
      </c>
      <c r="S29" s="9">
        <f t="shared" si="11"/>
        <v>0</v>
      </c>
      <c r="T29" s="9">
        <f t="shared" si="11"/>
        <v>-1.4090909090909092</v>
      </c>
      <c r="U29" s="9">
        <f t="shared" si="11"/>
        <v>1.4090909090909092</v>
      </c>
      <c r="V29" s="9"/>
      <c r="W29" s="9">
        <f t="shared" si="1"/>
        <v>-1.4090909090909092</v>
      </c>
      <c r="X29" s="9">
        <f t="shared" si="2"/>
        <v>1.4090909090909092</v>
      </c>
      <c r="Y29" s="9">
        <f t="shared" si="3"/>
        <v>1.4090909090909092</v>
      </c>
      <c r="Z29" s="9">
        <f t="shared" si="4"/>
        <v>-1.4090909090909092</v>
      </c>
    </row>
    <row r="30" spans="2:26" ht="12">
      <c r="B30" s="5" t="str">
        <f>Summary!B33</f>
        <v>Muwell'14</v>
      </c>
      <c r="C30" s="5">
        <f>Summary!C33</f>
        <v>40</v>
      </c>
      <c r="D30" s="5">
        <f>Summary!D33</f>
        <v>0</v>
      </c>
      <c r="E30" s="5">
        <f>Summary!E33</f>
        <v>0</v>
      </c>
      <c r="F30" s="5">
        <f>Summary!F33</f>
        <v>3</v>
      </c>
      <c r="G30" s="5">
        <f>Summary!G33</f>
        <v>-3</v>
      </c>
      <c r="H30" s="5">
        <f>Summary!H33</f>
        <v>0</v>
      </c>
      <c r="I30" s="5">
        <f>Summary!I33</f>
        <v>0</v>
      </c>
      <c r="J30" s="5">
        <f>Summary!J33</f>
        <v>0</v>
      </c>
      <c r="K30" s="5">
        <f>Summary!K33</f>
        <v>3</v>
      </c>
      <c r="L30" s="5">
        <f>Summary!L33</f>
        <v>-3</v>
      </c>
      <c r="M30" s="5">
        <f>Summary!M33</f>
        <v>3</v>
      </c>
      <c r="N30" s="5">
        <f>Summary!N33</f>
        <v>-3</v>
      </c>
      <c r="P30" s="9">
        <f t="shared" si="11"/>
        <v>0</v>
      </c>
      <c r="Q30" s="9">
        <f t="shared" si="11"/>
        <v>0</v>
      </c>
      <c r="R30" s="9">
        <f t="shared" si="11"/>
        <v>0.075</v>
      </c>
      <c r="S30" s="9">
        <f t="shared" si="11"/>
        <v>-0.075</v>
      </c>
      <c r="T30" s="9">
        <f t="shared" si="11"/>
        <v>0</v>
      </c>
      <c r="U30" s="9">
        <f t="shared" si="11"/>
        <v>0</v>
      </c>
      <c r="V30" s="9"/>
      <c r="W30" s="9">
        <f t="shared" si="1"/>
        <v>0.075</v>
      </c>
      <c r="X30" s="9">
        <f t="shared" si="2"/>
        <v>-0.075</v>
      </c>
      <c r="Y30" s="9">
        <f t="shared" si="3"/>
        <v>0.075</v>
      </c>
      <c r="Z30" s="9">
        <f t="shared" si="4"/>
        <v>-0.075</v>
      </c>
    </row>
    <row r="31" spans="2:26" ht="12">
      <c r="B31" s="5" t="str">
        <f>Summary!B34</f>
        <v>Formby'15</v>
      </c>
      <c r="C31" s="5">
        <f>Summary!C34</f>
        <v>36</v>
      </c>
      <c r="D31" s="5">
        <f>Summary!D34</f>
        <v>124</v>
      </c>
      <c r="E31" s="5">
        <f>Summary!E34</f>
        <v>-124</v>
      </c>
      <c r="F31" s="5">
        <f>Summary!F34</f>
        <v>0</v>
      </c>
      <c r="G31" s="5">
        <f>Summary!G34</f>
        <v>0</v>
      </c>
      <c r="H31" s="5">
        <f>Summary!H34</f>
        <v>0</v>
      </c>
      <c r="I31" s="5">
        <f>Summary!I34</f>
        <v>0</v>
      </c>
      <c r="J31" s="5">
        <f>Summary!J34</f>
        <v>0</v>
      </c>
      <c r="K31" s="5">
        <f>Summary!K34</f>
        <v>124</v>
      </c>
      <c r="L31" s="5">
        <f>Summary!L34</f>
        <v>124</v>
      </c>
      <c r="M31" s="5">
        <f>Summary!M34</f>
        <v>-124</v>
      </c>
      <c r="N31" s="5">
        <f>Summary!N34</f>
        <v>-124</v>
      </c>
      <c r="P31" s="9">
        <f t="shared" si="11"/>
        <v>3.4444444444444446</v>
      </c>
      <c r="Q31" s="9">
        <f t="shared" si="11"/>
        <v>-3.4444444444444446</v>
      </c>
      <c r="R31" s="9">
        <f t="shared" si="11"/>
        <v>0</v>
      </c>
      <c r="S31" s="9">
        <f t="shared" si="11"/>
        <v>0</v>
      </c>
      <c r="T31" s="9">
        <f t="shared" si="11"/>
        <v>0</v>
      </c>
      <c r="U31" s="9">
        <f t="shared" si="11"/>
        <v>0</v>
      </c>
      <c r="V31" s="9"/>
      <c r="W31" s="9">
        <f t="shared" si="1"/>
        <v>3.4444444444444446</v>
      </c>
      <c r="X31" s="9">
        <f t="shared" si="2"/>
        <v>3.4444444444444446</v>
      </c>
      <c r="Y31" s="9">
        <f t="shared" si="3"/>
        <v>-3.4444444444444446</v>
      </c>
      <c r="Z31" s="9">
        <f t="shared" si="4"/>
        <v>-3.4444444444444446</v>
      </c>
    </row>
    <row r="32" spans="2:26" ht="12">
      <c r="B32" s="5" t="str">
        <f>Summary!B35</f>
        <v>Clapham'16</v>
      </c>
      <c r="C32" s="5">
        <f>Summary!C35</f>
        <v>38</v>
      </c>
      <c r="D32" s="5">
        <f>Summary!D35</f>
        <v>0</v>
      </c>
      <c r="E32" s="5">
        <f>Summary!E35</f>
        <v>0</v>
      </c>
      <c r="F32" s="5">
        <f>Summary!F35</f>
        <v>0</v>
      </c>
      <c r="G32" s="5">
        <f>Summary!G35</f>
        <v>0</v>
      </c>
      <c r="H32" s="5">
        <f>Summary!H35</f>
        <v>105</v>
      </c>
      <c r="I32" s="5">
        <f>Summary!I35</f>
        <v>-105</v>
      </c>
      <c r="J32" s="5">
        <f>Summary!J35</f>
        <v>0</v>
      </c>
      <c r="K32" s="5">
        <f>Summary!K35</f>
        <v>105</v>
      </c>
      <c r="L32" s="5">
        <f>Summary!L35</f>
        <v>-105</v>
      </c>
      <c r="M32" s="5">
        <f>Summary!M35</f>
        <v>-105</v>
      </c>
      <c r="N32" s="5">
        <f>Summary!N35</f>
        <v>105</v>
      </c>
      <c r="P32" s="9">
        <f t="shared" si="11"/>
        <v>0</v>
      </c>
      <c r="Q32" s="9">
        <f t="shared" si="11"/>
        <v>0</v>
      </c>
      <c r="R32" s="9">
        <f t="shared" si="11"/>
        <v>0</v>
      </c>
      <c r="S32" s="9">
        <f t="shared" si="11"/>
        <v>0</v>
      </c>
      <c r="T32" s="9">
        <f t="shared" si="11"/>
        <v>2.763157894736842</v>
      </c>
      <c r="U32" s="9">
        <f t="shared" si="11"/>
        <v>-2.763157894736842</v>
      </c>
      <c r="V32" s="9"/>
      <c r="W32" s="9">
        <f t="shared" si="1"/>
        <v>2.763157894736842</v>
      </c>
      <c r="X32" s="9">
        <f t="shared" si="2"/>
        <v>-2.763157894736842</v>
      </c>
      <c r="Y32" s="9">
        <f t="shared" si="3"/>
        <v>-2.763157894736842</v>
      </c>
      <c r="Z32" s="9">
        <f t="shared" si="4"/>
        <v>2.763157894736842</v>
      </c>
    </row>
    <row r="34" spans="11:26" ht="12">
      <c r="K34" s="9"/>
      <c r="L34" s="9"/>
      <c r="M34" s="9"/>
      <c r="N34" s="10" t="s">
        <v>121</v>
      </c>
      <c r="P34" s="9">
        <f aca="true" t="shared" si="12" ref="P34:U34">AVERAGE(P3:P32)</f>
        <v>0.15195624342240885</v>
      </c>
      <c r="Q34" s="9">
        <f t="shared" si="12"/>
        <v>-0.15195624342240885</v>
      </c>
      <c r="R34" s="9">
        <f t="shared" si="12"/>
        <v>-0.07891097996653552</v>
      </c>
      <c r="S34" s="9">
        <f t="shared" si="12"/>
        <v>0.07891097996653552</v>
      </c>
      <c r="T34" s="9">
        <f t="shared" si="12"/>
        <v>-0.040696297421443615</v>
      </c>
      <c r="U34" s="9">
        <f t="shared" si="12"/>
        <v>0.040696297421443615</v>
      </c>
      <c r="V34" s="9"/>
      <c r="W34" s="9">
        <f>AVERAGE(W3:W32)</f>
        <v>0.19366222068101765</v>
      </c>
      <c r="X34" s="9">
        <f>AVERAGE(X3:X32)</f>
        <v>0.24686402277755662</v>
      </c>
      <c r="Y34" s="9">
        <f>AVERAGE(Y3:Y32)</f>
        <v>-0.34912810048023085</v>
      </c>
      <c r="Z34" s="9">
        <f>AVERAGE(Z3:Z32)</f>
        <v>-0.09139814297834348</v>
      </c>
    </row>
    <row r="35" ht="12">
      <c r="N35" s="11"/>
    </row>
    <row r="36" spans="14:26" ht="12">
      <c r="N36" s="11" t="s">
        <v>122</v>
      </c>
      <c r="P36" s="9">
        <f aca="true" t="shared" si="13" ref="P36:U36">STDEVA(P3:P32)</f>
        <v>0.8252793992280577</v>
      </c>
      <c r="Q36" s="9">
        <f t="shared" si="13"/>
        <v>0.8252793992280577</v>
      </c>
      <c r="R36" s="9">
        <f t="shared" si="13"/>
        <v>0.7045222988851884</v>
      </c>
      <c r="S36" s="9">
        <f t="shared" si="13"/>
        <v>0.7045222988851884</v>
      </c>
      <c r="T36" s="9">
        <f t="shared" si="13"/>
        <v>0.8312275005402135</v>
      </c>
      <c r="U36" s="9">
        <f t="shared" si="13"/>
        <v>0.8312275005402135</v>
      </c>
      <c r="V36" s="9"/>
      <c r="W36" s="9">
        <f>STDEVA(W3:W32)</f>
        <v>1.8171834377038265</v>
      </c>
      <c r="X36" s="9">
        <f>STDEVA(X3:X32)</f>
        <v>1.7166626472296633</v>
      </c>
      <c r="Y36" s="9">
        <f>STDEVA(Y3:Y32)</f>
        <v>1.7989056699581663</v>
      </c>
      <c r="Z36" s="9">
        <f>STDEVA(Z3:Z32)</f>
        <v>1.7896791445037092</v>
      </c>
    </row>
    <row r="38" spans="14:26" ht="12">
      <c r="N38" t="s">
        <v>123</v>
      </c>
      <c r="P38">
        <f aca="true" t="shared" si="14" ref="P38:U38">COUNTIF(P3:P32,"&gt;0")</f>
        <v>17</v>
      </c>
      <c r="Q38">
        <f t="shared" si="14"/>
        <v>5</v>
      </c>
      <c r="R38">
        <f t="shared" si="14"/>
        <v>14</v>
      </c>
      <c r="S38">
        <f t="shared" si="14"/>
        <v>8</v>
      </c>
      <c r="T38">
        <f t="shared" si="14"/>
        <v>14</v>
      </c>
      <c r="U38">
        <f t="shared" si="14"/>
        <v>8</v>
      </c>
      <c r="W38">
        <f>COUNTIF(W3:W32,"&gt;0")</f>
        <v>16</v>
      </c>
      <c r="X38">
        <f>COUNTIF(X3:X32,"&gt;0")</f>
        <v>14</v>
      </c>
      <c r="Y38">
        <f>COUNTIF(Y3:Y32,"&gt;0")</f>
        <v>16</v>
      </c>
      <c r="Z38">
        <f>COUNTIF(Z3:Z32,"&gt;0")</f>
        <v>14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49"/>
  <sheetViews>
    <sheetView workbookViewId="0" topLeftCell="A1">
      <selection activeCell="A28" sqref="A28"/>
    </sheetView>
  </sheetViews>
  <sheetFormatPr defaultColWidth="8.8515625" defaultRowHeight="12.75"/>
  <cols>
    <col min="1" max="1" width="4.421875" style="0" customWidth="1"/>
    <col min="2" max="2" width="2.140625" style="0" customWidth="1"/>
    <col min="3" max="3" width="8.8515625" style="0" customWidth="1"/>
    <col min="4" max="4" width="5.28125" style="0" customWidth="1"/>
    <col min="5" max="5" width="1.7109375" style="0" customWidth="1"/>
    <col min="6" max="6" width="8.8515625" style="0" customWidth="1"/>
    <col min="7" max="7" width="5.7109375" style="0" customWidth="1"/>
    <col min="8" max="8" width="2.140625" style="0" customWidth="1"/>
  </cols>
  <sheetData>
    <row r="1" ht="12">
      <c r="A1" t="s">
        <v>91</v>
      </c>
    </row>
    <row r="3" spans="1:10" ht="12">
      <c r="A3" s="8" t="s">
        <v>52</v>
      </c>
      <c r="I3" s="8"/>
      <c r="J3" s="8"/>
    </row>
    <row r="4" spans="1:10" ht="12">
      <c r="A4" s="8" t="s">
        <v>73</v>
      </c>
      <c r="D4" s="8" t="s">
        <v>85</v>
      </c>
      <c r="I4" s="8"/>
      <c r="J4" s="8"/>
    </row>
    <row r="5" spans="1:10" ht="12">
      <c r="A5" s="8" t="s">
        <v>63</v>
      </c>
      <c r="D5" s="8" t="s">
        <v>88</v>
      </c>
      <c r="E5" s="8">
        <v>0</v>
      </c>
      <c r="J5" s="8"/>
    </row>
    <row r="6" spans="1:10" ht="12">
      <c r="A6" s="8" t="s">
        <v>40</v>
      </c>
      <c r="D6" s="8" t="s">
        <v>80</v>
      </c>
      <c r="E6" s="8">
        <v>0</v>
      </c>
      <c r="I6" s="8"/>
      <c r="J6" s="8"/>
    </row>
    <row r="7" spans="1:9" ht="12">
      <c r="A7" s="8" t="s">
        <v>26</v>
      </c>
      <c r="D7" s="8" t="s">
        <v>78</v>
      </c>
      <c r="E7" s="8"/>
      <c r="I7" s="8"/>
    </row>
    <row r="8" spans="1:10" ht="12">
      <c r="A8" s="8" t="s">
        <v>39</v>
      </c>
      <c r="D8" s="8" t="s">
        <v>60</v>
      </c>
      <c r="E8" s="8"/>
      <c r="G8" s="8" t="s">
        <v>92</v>
      </c>
      <c r="I8" s="8"/>
      <c r="J8" s="8"/>
    </row>
    <row r="9" spans="1:9" ht="12">
      <c r="A9" s="8" t="s">
        <v>36</v>
      </c>
      <c r="D9" s="8" t="s">
        <v>67</v>
      </c>
      <c r="E9" s="8"/>
      <c r="I9" s="8"/>
    </row>
    <row r="10" spans="1:10" ht="12">
      <c r="A10" s="8" t="s">
        <v>31</v>
      </c>
      <c r="D10" s="8" t="s">
        <v>69</v>
      </c>
      <c r="E10" s="8"/>
      <c r="I10" s="8"/>
      <c r="J10" s="8"/>
    </row>
    <row r="11" spans="1:10" ht="12">
      <c r="A11" s="8" t="s">
        <v>29</v>
      </c>
      <c r="D11" s="8" t="s">
        <v>46</v>
      </c>
      <c r="E11" s="8"/>
      <c r="I11" s="8"/>
      <c r="J11" s="8"/>
    </row>
    <row r="12" spans="1:10" ht="12">
      <c r="A12" s="8" t="s">
        <v>32</v>
      </c>
      <c r="E12" s="8"/>
      <c r="I12" s="8"/>
      <c r="J12" s="8"/>
    </row>
    <row r="13" spans="1:10" ht="12">
      <c r="A13" s="8" t="s">
        <v>34</v>
      </c>
      <c r="D13" s="8" t="s">
        <v>44</v>
      </c>
      <c r="E13" s="8"/>
      <c r="J13" s="8"/>
    </row>
    <row r="14" spans="1:10" ht="12">
      <c r="A14" s="8" t="s">
        <v>35</v>
      </c>
      <c r="D14" s="8" t="s">
        <v>58</v>
      </c>
      <c r="E14" s="8"/>
      <c r="I14" s="8"/>
      <c r="J14" s="8"/>
    </row>
    <row r="15" spans="1:10" ht="12">
      <c r="A15" s="8" t="s">
        <v>30</v>
      </c>
      <c r="D15" s="8" t="s">
        <v>43</v>
      </c>
      <c r="E15" s="8"/>
      <c r="I15" s="8"/>
      <c r="J15" s="8"/>
    </row>
    <row r="16" spans="1:10" ht="12">
      <c r="A16" s="8" t="s">
        <v>33</v>
      </c>
      <c r="D16" s="8" t="s">
        <v>61</v>
      </c>
      <c r="E16" s="8"/>
      <c r="I16" s="8"/>
      <c r="J16" s="8"/>
    </row>
    <row r="17" spans="1:10" ht="12">
      <c r="A17" s="8" t="s">
        <v>25</v>
      </c>
      <c r="D17" s="8" t="s">
        <v>68</v>
      </c>
      <c r="E17" s="8"/>
      <c r="G17" s="8" t="s">
        <v>72</v>
      </c>
      <c r="I17" s="8"/>
      <c r="J17" s="8"/>
    </row>
    <row r="18" spans="1:11" ht="12">
      <c r="A18" s="8" t="s">
        <v>49</v>
      </c>
      <c r="D18" s="8" t="s">
        <v>74</v>
      </c>
      <c r="E18" s="8"/>
      <c r="I18" s="8"/>
      <c r="J18" s="8"/>
      <c r="K18" s="8"/>
    </row>
    <row r="19" spans="1:10" ht="12">
      <c r="A19" s="8" t="s">
        <v>42</v>
      </c>
      <c r="D19" s="8" t="s">
        <v>59</v>
      </c>
      <c r="E19" s="8"/>
      <c r="J19" s="8"/>
    </row>
    <row r="20" spans="1:11" ht="12">
      <c r="A20" s="8" t="s">
        <v>28</v>
      </c>
      <c r="D20" s="8" t="s">
        <v>65</v>
      </c>
      <c r="E20" s="8"/>
      <c r="I20" s="8"/>
      <c r="J20" s="8"/>
      <c r="K20" s="8"/>
    </row>
    <row r="21" spans="1:13" ht="12">
      <c r="A21" s="8" t="s">
        <v>27</v>
      </c>
      <c r="D21" s="8" t="s">
        <v>45</v>
      </c>
      <c r="E21" s="8"/>
      <c r="I21" s="8"/>
      <c r="J21" s="8"/>
      <c r="K21" s="8"/>
      <c r="M21" s="8"/>
    </row>
    <row r="22" spans="1:11" ht="12">
      <c r="A22" s="8" t="s">
        <v>76</v>
      </c>
      <c r="D22" s="8"/>
      <c r="E22" s="8"/>
      <c r="I22" s="8"/>
      <c r="J22" s="8"/>
      <c r="K22" s="8"/>
    </row>
    <row r="23" spans="1:13" ht="12">
      <c r="A23" s="8" t="s">
        <v>53</v>
      </c>
      <c r="D23" s="8" t="s">
        <v>62</v>
      </c>
      <c r="E23" s="8">
        <v>0</v>
      </c>
      <c r="I23" s="8"/>
      <c r="J23" s="8"/>
      <c r="M23" s="8"/>
    </row>
    <row r="24" spans="1:10" ht="12">
      <c r="A24" s="8" t="s">
        <v>41</v>
      </c>
      <c r="D24" s="8" t="s">
        <v>54</v>
      </c>
      <c r="E24" s="8"/>
      <c r="J24" s="8"/>
    </row>
    <row r="25" spans="1:13" ht="12">
      <c r="A25" s="8" t="s">
        <v>51</v>
      </c>
      <c r="D25" s="8" t="s">
        <v>56</v>
      </c>
      <c r="E25" s="8">
        <v>0</v>
      </c>
      <c r="I25" s="8"/>
      <c r="J25" s="8"/>
      <c r="K25" s="8"/>
      <c r="M25" s="8"/>
    </row>
    <row r="26" spans="1:13" ht="12">
      <c r="A26" s="8" t="s">
        <v>57</v>
      </c>
      <c r="D26" s="8" t="s">
        <v>79</v>
      </c>
      <c r="E26" s="8"/>
      <c r="I26" s="8"/>
      <c r="J26" s="8"/>
      <c r="K26" s="8"/>
      <c r="M26" s="8"/>
    </row>
    <row r="27" spans="1:13" ht="12">
      <c r="A27" s="8" t="s">
        <v>119</v>
      </c>
      <c r="D27" s="8"/>
      <c r="E27" s="8"/>
      <c r="I27" s="8"/>
      <c r="J27" s="8"/>
      <c r="K27" s="8"/>
      <c r="M27" s="8"/>
    </row>
    <row r="28" spans="1:10" ht="12">
      <c r="A28" s="8" t="s">
        <v>48</v>
      </c>
      <c r="D28" s="8" t="s">
        <v>75</v>
      </c>
      <c r="E28" s="8">
        <v>0</v>
      </c>
      <c r="G28" s="8" t="s">
        <v>50</v>
      </c>
      <c r="I28" s="8"/>
      <c r="J28" s="8"/>
    </row>
    <row r="29" spans="1:13" ht="12">
      <c r="A29" s="8" t="s">
        <v>70</v>
      </c>
      <c r="D29" s="8" t="s">
        <v>66</v>
      </c>
      <c r="E29" s="8">
        <v>0</v>
      </c>
      <c r="G29" s="8"/>
      <c r="I29" s="8"/>
      <c r="J29" s="8"/>
      <c r="K29" s="8"/>
      <c r="M29" s="8"/>
    </row>
    <row r="30" spans="1:11" ht="12">
      <c r="A30" s="8" t="s">
        <v>38</v>
      </c>
      <c r="D30" s="8" t="s">
        <v>55</v>
      </c>
      <c r="E30" s="8"/>
      <c r="I30" s="8"/>
      <c r="J30" s="8"/>
      <c r="K30" s="8"/>
    </row>
    <row r="31" spans="1:13" ht="12">
      <c r="A31" s="8" t="s">
        <v>37</v>
      </c>
      <c r="D31" s="8" t="s">
        <v>81</v>
      </c>
      <c r="E31" s="8"/>
      <c r="J31" s="8"/>
      <c r="K31" s="8"/>
      <c r="M31" s="8"/>
    </row>
    <row r="32" spans="1:11" ht="12">
      <c r="A32" s="8" t="s">
        <v>47</v>
      </c>
      <c r="J32" s="8"/>
      <c r="K32" s="8"/>
    </row>
    <row r="33" spans="1:13" ht="12">
      <c r="A33" s="8" t="s">
        <v>64</v>
      </c>
      <c r="J33" s="8"/>
      <c r="K33" s="8"/>
      <c r="M33" s="8"/>
    </row>
    <row r="34" spans="1:13" ht="12">
      <c r="A34" s="8" t="s">
        <v>89</v>
      </c>
      <c r="J34" s="8"/>
      <c r="K34" s="8"/>
      <c r="M34" s="8"/>
    </row>
    <row r="35" spans="1:11" ht="12">
      <c r="A35" s="8" t="s">
        <v>71</v>
      </c>
      <c r="J35" s="8"/>
      <c r="K35" s="8"/>
    </row>
    <row r="36" spans="1:11" ht="12">
      <c r="A36" s="8" t="s">
        <v>77</v>
      </c>
      <c r="J36" s="8"/>
      <c r="K36" s="8"/>
    </row>
    <row r="37" spans="1:11" ht="12">
      <c r="A37" s="8" t="s">
        <v>115</v>
      </c>
      <c r="J37" s="8"/>
      <c r="K37" s="8"/>
    </row>
    <row r="38" spans="10:11" ht="12">
      <c r="J38" s="8"/>
      <c r="K38" s="8"/>
    </row>
    <row r="39" spans="10:11" ht="12">
      <c r="J39" s="8"/>
      <c r="K39" s="8"/>
    </row>
    <row r="40" spans="3:11" ht="12">
      <c r="C40" t="s">
        <v>82</v>
      </c>
      <c r="K40" s="8"/>
    </row>
    <row r="41" spans="3:11" ht="12">
      <c r="C41" t="s">
        <v>83</v>
      </c>
      <c r="K41" s="8"/>
    </row>
    <row r="42" ht="12">
      <c r="K42" s="8"/>
    </row>
    <row r="43" ht="12">
      <c r="K43" s="8"/>
    </row>
    <row r="44" ht="12">
      <c r="K44" s="8"/>
    </row>
    <row r="45" ht="12">
      <c r="K45" s="8"/>
    </row>
    <row r="46" ht="12">
      <c r="K46" s="8"/>
    </row>
    <row r="47" ht="12">
      <c r="K47" s="8"/>
    </row>
    <row r="48" ht="12">
      <c r="K48" s="8"/>
    </row>
    <row r="49" ht="12">
      <c r="K49" s="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Dave Cleal</cp:lastModifiedBy>
  <dcterms:created xsi:type="dcterms:W3CDTF">2002-05-05T21:26:47Z</dcterms:created>
  <dcterms:modified xsi:type="dcterms:W3CDTF">2017-10-08T15:05:05Z</dcterms:modified>
  <cp:category/>
  <cp:version/>
  <cp:contentType/>
  <cp:contentStatus/>
</cp:coreProperties>
</file>